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2391\Desktop\Macro and Matrices - July 2026\"/>
    </mc:Choice>
  </mc:AlternateContent>
  <xr:revisionPtr revIDLastSave="0" documentId="13_ncr:1_{EA29294E-FE0D-462B-B5C4-18B2A9338949}" xr6:coauthVersionLast="47" xr6:coauthVersionMax="47" xr10:uidLastSave="{00000000-0000-0000-0000-000000000000}"/>
  <bookViews>
    <workbookView xWindow="2475" yWindow="750" windowWidth="21465" windowHeight="12405" xr2:uid="{EE7E20D8-C0B6-4BBD-A8EE-697AC5E9B831}"/>
  </bookViews>
  <sheets>
    <sheet name="Weekly" sheetId="1" r:id="rId1"/>
    <sheet name="Monthly" sheetId="2" r:id="rId2"/>
    <sheet name="Quarterly" sheetId="3" r:id="rId3"/>
    <sheet name="Annual" sheetId="4" r:id="rId4"/>
    <sheet name="Quarterly SCB Statistics" sheetId="5" r:id="rId5"/>
    <sheet name="Quarterly AUSFB Statistic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/>
  <c r="F12" i="2"/>
  <c r="R12" i="2"/>
  <c r="R11" i="2"/>
  <c r="N13" i="2"/>
  <c r="O13" i="2"/>
  <c r="O11" i="2" s="1"/>
  <c r="P13" i="2"/>
  <c r="Q13" i="2"/>
  <c r="Q11" i="2" s="1"/>
  <c r="R13" i="2"/>
  <c r="P11" i="2"/>
</calcChain>
</file>

<file path=xl/sharedStrings.xml><?xml version="1.0" encoding="utf-8"?>
<sst xmlns="http://schemas.openxmlformats.org/spreadsheetml/2006/main" count="305" uniqueCount="276">
  <si>
    <t>Major Weekly Indicators</t>
  </si>
  <si>
    <t xml:space="preserve">                                      as on week ended</t>
  </si>
  <si>
    <t>Weighted Average Call Money Rate (%)</t>
  </si>
  <si>
    <t>91-Day Treasury Bill (Primary) Yield (%)</t>
  </si>
  <si>
    <t>10-Year G-Sec Par Yield (FBIL) (%)</t>
  </si>
  <si>
    <t>INR-Euro Spot Rate (₹ Per Foreign Currency)</t>
  </si>
  <si>
    <t>Forex Reserve (USD Billion)</t>
  </si>
  <si>
    <t>Major Monthly Indicators</t>
  </si>
  <si>
    <t>Monthly</t>
  </si>
  <si>
    <t>Jan '25</t>
  </si>
  <si>
    <t>Feb '25</t>
  </si>
  <si>
    <t>Mar '25</t>
  </si>
  <si>
    <t>Apr '25</t>
  </si>
  <si>
    <t>May '25</t>
  </si>
  <si>
    <t>Jun '25</t>
  </si>
  <si>
    <t>Jul '25</t>
  </si>
  <si>
    <t>Aug '25</t>
  </si>
  <si>
    <t>Sep '25</t>
  </si>
  <si>
    <t>Oct '25</t>
  </si>
  <si>
    <t>Nov '25</t>
  </si>
  <si>
    <t>Inflation (Y-o-Y% Change)</t>
  </si>
  <si>
    <t xml:space="preserve">           Consumer Price Index </t>
  </si>
  <si>
    <t xml:space="preserve">            Wholesale Price Index</t>
  </si>
  <si>
    <t>Index of Industrial Production (Y-o-Y% Change)</t>
  </si>
  <si>
    <t>Trade Balance (USD Billion)</t>
  </si>
  <si>
    <t xml:space="preserve">           Merchandise</t>
  </si>
  <si>
    <t xml:space="preserve">           Services </t>
  </si>
  <si>
    <t xml:space="preserve">            Fresh Loans</t>
  </si>
  <si>
    <t xml:space="preserve">            Outstanding Loans</t>
  </si>
  <si>
    <t>Unemployment Rate (%)</t>
  </si>
  <si>
    <t>Source: Ministry of Statistics and Programme Implementation, Ministry of Commerce &amp; Industry, Reserve Bank of India, Central Board of Direct Taxes, S&amp;P Global</t>
  </si>
  <si>
    <t>Major Quarterly Indicators</t>
  </si>
  <si>
    <t>Quarterly</t>
  </si>
  <si>
    <t>Jun '23</t>
  </si>
  <si>
    <t>Sep '23</t>
  </si>
  <si>
    <t>Dec '23</t>
  </si>
  <si>
    <t>Mar '24</t>
  </si>
  <si>
    <t>June '24</t>
  </si>
  <si>
    <t>Sep '24</t>
  </si>
  <si>
    <t>Dec '24</t>
  </si>
  <si>
    <t>Current Account Balance (USD Billion)</t>
  </si>
  <si>
    <t>Current Account Balance as % of GDP</t>
  </si>
  <si>
    <t>Major Annual Indicators</t>
  </si>
  <si>
    <t>Fiscal year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</si>
  <si>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</si>
  <si>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</si>
  <si>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</si>
  <si>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</si>
  <si>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</si>
  <si>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</si>
  <si>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</si>
  <si>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</si>
  <si>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</si>
  <si>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</si>
  <si>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</si>
  <si>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</si>
  <si>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</si>
  <si>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 xml:space="preserve">Index of Industrial Production </t>
  </si>
  <si>
    <t>Current Account Balance(USD Billion)</t>
  </si>
  <si>
    <t>Aggregate Deposits of Scheduled Commercial Banks (% change)</t>
  </si>
  <si>
    <t>Source: Ministry of Statistics and Programme Implementation, Ministry of Finance,  Reserve Bank of India</t>
  </si>
  <si>
    <t>92.13 (13.8)</t>
  </si>
  <si>
    <t>112.3 (13)</t>
  </si>
  <si>
    <t>98 (6.4)</t>
  </si>
  <si>
    <t>124.7 (11)</t>
  </si>
  <si>
    <t>137.7 (10.5)</t>
  </si>
  <si>
    <t>153.9 (11.8)</t>
  </si>
  <si>
    <t>170.9 (11)</t>
  </si>
  <si>
    <t>189 (10.6)</t>
  </si>
  <si>
    <t>201 (6.4)</t>
  </si>
  <si>
    <t>236 (18.9)</t>
  </si>
  <si>
    <t>268.9 (14)</t>
  </si>
  <si>
    <t>105.3 (7.4)</t>
  </si>
  <si>
    <t>113.7 (8)</t>
  </si>
  <si>
    <t>123.1 (8.3)</t>
  </si>
  <si>
    <t>131.5 (6.8)</t>
  </si>
  <si>
    <t>134 (6.5)</t>
  </si>
  <si>
    <t>145.3 (3.9)</t>
  </si>
  <si>
    <t>137 (-5.8)</t>
  </si>
  <si>
    <t>150.2 (9.7)</t>
  </si>
  <si>
    <t>161.7 (7.6)</t>
  </si>
  <si>
    <t xml:space="preserve">           Private Final Consumption Expenditure</t>
  </si>
  <si>
    <t xml:space="preserve">           Government Final Consumption Expenditure</t>
  </si>
  <si>
    <t xml:space="preserve">           Gross Fixed Capital Formation</t>
  </si>
  <si>
    <t>Source:  Ministry of Statistics and Programme Implementation, Reserve Bank of India</t>
  </si>
  <si>
    <t>Index of Industrial Production (Y-o-Y% change)</t>
  </si>
  <si>
    <t>Consumer Price Index (Y-o-Y% change)</t>
  </si>
  <si>
    <t>Wholesale Price Index (% change)</t>
  </si>
  <si>
    <t>Consumer Price Index (% change)</t>
  </si>
  <si>
    <t xml:space="preserve">           Gross Domestic Savings </t>
  </si>
  <si>
    <t xml:space="preserve">           Capital Formation</t>
  </si>
  <si>
    <t>0.75 (4.2)</t>
  </si>
  <si>
    <t>0.78 (5)</t>
  </si>
  <si>
    <t>0.83 (6.1)</t>
  </si>
  <si>
    <t>0.89 (6.6)</t>
  </si>
  <si>
    <t>0.95 (6.9)</t>
  </si>
  <si>
    <t>1.05 (5.4)</t>
  </si>
  <si>
    <t>1.08 (2.8)</t>
  </si>
  <si>
    <t>1.01 (-6.8)</t>
  </si>
  <si>
    <t>1.10 (8.6)</t>
  </si>
  <si>
    <t>1.17 (6.5)</t>
  </si>
  <si>
    <t>1.00 (5.6)</t>
  </si>
  <si>
    <t>99.4 (13.8)</t>
  </si>
  <si>
    <t>198.5 (-1.2)</t>
  </si>
  <si>
    <t>33.9 (11.3)</t>
  </si>
  <si>
    <t>32.1 (7.1)</t>
  </si>
  <si>
    <t>32.2 (11.4)</t>
  </si>
  <si>
    <t>31.1 (6.5)</t>
  </si>
  <si>
    <t>31.3 (12.7)</t>
  </si>
  <si>
    <t>32.1 (13.6)</t>
  </si>
  <si>
    <t>31.7 (9.5)</t>
  </si>
  <si>
    <t>29.6 (-1)</t>
  </si>
  <si>
    <t>29.1 (-2.6)</t>
  </si>
  <si>
    <t>31.2 (27.2)</t>
  </si>
  <si>
    <t>30.7 (12)</t>
  </si>
  <si>
    <t>30.7 (12.3)</t>
  </si>
  <si>
    <t>38.7 (13.1)</t>
  </si>
  <si>
    <t>33.8 (-1.4)</t>
  </si>
  <si>
    <t>33.5 (10.2)</t>
  </si>
  <si>
    <t>32.1 (5.8)</t>
  </si>
  <si>
    <t>32 (11.2)</t>
  </si>
  <si>
    <t>29.6 (2.7)</t>
  </si>
  <si>
    <t>33.8 (26.6)</t>
  </si>
  <si>
    <t>30.4 (-4.5)</t>
  </si>
  <si>
    <t>28.2 (-8.3)</t>
  </si>
  <si>
    <t>32.4 (36.6)</t>
  </si>
  <si>
    <t>32.6 (14.7)</t>
  </si>
  <si>
    <t>31.4 (7.9)</t>
  </si>
  <si>
    <t>85.5 (5.4)</t>
  </si>
  <si>
    <t>90.6 (6.1)</t>
  </si>
  <si>
    <t>97.1 (7.2)</t>
  </si>
  <si>
    <t>104.9 (8)</t>
  </si>
  <si>
    <t>113.3 (8)</t>
  </si>
  <si>
    <t>120.3 (6.2)</t>
  </si>
  <si>
    <t>127.3 (5.8)</t>
  </si>
  <si>
    <t>132.4 (3.9)</t>
  </si>
  <si>
    <t>126.9 (-4.1)</t>
  </si>
  <si>
    <t>138.8 (9.4)</t>
  </si>
  <si>
    <t>148.8 (7.2)</t>
  </si>
  <si>
    <t>Weighted Average Term Deposit Rate of SCBs (%)</t>
  </si>
  <si>
    <t>Weighted Average Lending Rate of SCBs (%)</t>
  </si>
  <si>
    <t>Gross NPA (% of credit)</t>
  </si>
  <si>
    <t>Return on Assets (%)</t>
  </si>
  <si>
    <t>Return on Equity (%)</t>
  </si>
  <si>
    <t>Capital to Risk Weighted Assets Ratio (%)</t>
  </si>
  <si>
    <t>Liquidity Coverage Ratio (%)</t>
  </si>
  <si>
    <t>Provision Coverage Ratio (%)</t>
  </si>
  <si>
    <t>Net Interest Margin (%)</t>
  </si>
  <si>
    <t>Cost of Funds (%)</t>
  </si>
  <si>
    <t xml:space="preserve">182-Day Treasury Bill (Primary) Yield	</t>
  </si>
  <si>
    <t>364-Day Treasury Bill (Primary) Yield</t>
  </si>
  <si>
    <t xml:space="preserve">INR-US$ Spot Rate </t>
  </si>
  <si>
    <t>Brent Crude Spot Price (USD/Barrel)</t>
  </si>
  <si>
    <t xml:space="preserve">10-Year US Treasury Yield to Maturity (%) </t>
  </si>
  <si>
    <t>Gold Spot Price (₹/10 gram) (in Lakhs)</t>
  </si>
  <si>
    <t>Liquidity (Injection (+)/ Absorption (-)) (₹ trillion)</t>
  </si>
  <si>
    <t>Source: Reserve Bank of India, U. S. Energy Information Administration, U. S Depratment of the Treasury, Bloomberg</t>
  </si>
  <si>
    <t>Major Quarterly Indicators of Scheduled Commercial Banks</t>
  </si>
  <si>
    <t>Quarter ended</t>
  </si>
  <si>
    <t>Source: Reserve Bank of India</t>
  </si>
  <si>
    <t>Major Quarterly Indicators of AU Small Finance Bank</t>
  </si>
  <si>
    <t>Purchasing Managers Index (Composite)</t>
  </si>
  <si>
    <t>Dec '25</t>
  </si>
  <si>
    <t>..</t>
  </si>
  <si>
    <t>Reserve Money (₹ Trillion)</t>
  </si>
  <si>
    <t>Broad Money (₹ Trillion)</t>
  </si>
  <si>
    <t>Gross GST Collection (₹ Trillion)</t>
  </si>
  <si>
    <t>Gross Domestic Product (at constant prices) in ₹ Trillion</t>
  </si>
  <si>
    <t>Gross Value Added (at constant prices) in ₹ Trillion</t>
  </si>
  <si>
    <t>Gross Domestic Product (at current prices) in ₹ Trillion</t>
  </si>
  <si>
    <t>% share in Gross Domestic Product (at current prices) in ₹ Trillion</t>
  </si>
  <si>
    <t>Fiscal Deficit (₹ Trillion)</t>
  </si>
  <si>
    <t>Deposit (₹ Trillion)</t>
  </si>
  <si>
    <t>Credit (₹ Trillion)</t>
  </si>
  <si>
    <t>65.65 (6.6)</t>
  </si>
  <si>
    <t>65.24 (7.6)</t>
  </si>
  <si>
    <t>73.03 (7.1)</t>
  </si>
  <si>
    <t>76.08 (7.5)</t>
  </si>
  <si>
    <t>70.55 (7.5)</t>
  </si>
  <si>
    <t>69.54 (6.6)</t>
  </si>
  <si>
    <t>78.41 (7.4)</t>
  </si>
  <si>
    <t>81.4 (7)</t>
  </si>
  <si>
    <t>67.04 (10.2)</t>
  </si>
  <si>
    <t>67.78 (11.4)</t>
  </si>
  <si>
    <t>75.8 (10.7)</t>
  </si>
  <si>
    <t>79.21 (11.5)</t>
  </si>
  <si>
    <t>74.09 (10.5)</t>
  </si>
  <si>
    <t>73.78 (8.8)</t>
  </si>
  <si>
    <t>83.46 (10.1)</t>
  </si>
  <si>
    <t>86.75 (9.5)</t>
  </si>
  <si>
    <t>56 (10.2)</t>
  </si>
  <si>
    <t>54.5 (9.9)</t>
  </si>
  <si>
    <t>57.2 (9.2)</t>
  </si>
  <si>
    <t>58 (9.8)</t>
  </si>
  <si>
    <t>55.6 (9.7)</t>
  </si>
  <si>
    <t>54.6 (9)</t>
  </si>
  <si>
    <t>57.5 (10.8)</t>
  </si>
  <si>
    <t>57.9 (9.4)</t>
  </si>
  <si>
    <t>11.6 (6.3)</t>
  </si>
  <si>
    <t>11.4 (5)</t>
  </si>
  <si>
    <t>10 (6.7)</t>
  </si>
  <si>
    <t>9.7 (7.3)</t>
  </si>
  <si>
    <t>12.1 (14.6)</t>
  </si>
  <si>
    <t>11.7 (11.3)</t>
  </si>
  <si>
    <t>10.2 (12.6)</t>
  </si>
  <si>
    <t>9.1 (3.2)</t>
  </si>
  <si>
    <t>11.7 (5.4)</t>
  </si>
  <si>
    <t>11.6 (7.6)</t>
  </si>
  <si>
    <t>10.2 (9)</t>
  </si>
  <si>
    <t>32.7 (9.6)</t>
  </si>
  <si>
    <t>34.1 (11.3)</t>
  </si>
  <si>
    <t>30.5 (8.9)</t>
  </si>
  <si>
    <t>30.6 (7.9)</t>
  </si>
  <si>
    <t>32.3 (9)</t>
  </si>
  <si>
    <t>34.1 (8.9)</t>
  </si>
  <si>
    <t>30.2 (8.8)</t>
  </si>
  <si>
    <t>30.4 (8.8)</t>
  </si>
  <si>
    <t>59.31 (6.7)</t>
  </si>
  <si>
    <t>59.56 (7.9)</t>
  </si>
  <si>
    <t>66.57 (6.7)</t>
  </si>
  <si>
    <t>69.38 (7.6)</t>
  </si>
  <si>
    <t>63.82 (7.6)</t>
  </si>
  <si>
    <t>63.45 (6.5)</t>
  </si>
  <si>
    <t>71.77 (7.8)</t>
  </si>
  <si>
    <t>74.32 (7.1)</t>
  </si>
  <si>
    <t>Gross Domestic Product (at constant prices) in ₹ Trillion*</t>
  </si>
  <si>
    <t>Gross Value Added (at constant prices) in ₹ Trillion*</t>
  </si>
  <si>
    <t>Gross Domestic Product (at current prices) in ₹ Trillion*</t>
  </si>
  <si>
    <t>Jan '26</t>
  </si>
  <si>
    <t>2.08 (10.0)</t>
  </si>
  <si>
    <t>2.26 (8.8)</t>
  </si>
  <si>
    <t>Per Capita Gross Domestic Product (at current prices)*</t>
  </si>
  <si>
    <t>254.8 (7.2)</t>
  </si>
  <si>
    <t>280.0 (7.2)</t>
  </si>
  <si>
    <t>299.9 (7.1)</t>
  </si>
  <si>
    <t>273.4 (7.3)</t>
  </si>
  <si>
    <t>318.1 (9.7)</t>
  </si>
  <si>
    <t>Feb ’26</t>
  </si>
  <si>
    <t>Mar ’26</t>
  </si>
  <si>
    <t>Apr ’26</t>
  </si>
  <si>
    <t>2025-26</t>
  </si>
  <si>
    <t>Mar '26</t>
  </si>
  <si>
    <t>Bank Credit of Scheduled Commercial Banks (% change)</t>
  </si>
  <si>
    <t>34.3 (7.1)</t>
  </si>
  <si>
    <t>34.9 (17)</t>
  </si>
  <si>
    <t>Note: 1) Figures in parenthisis () indicate the change compared to the previous fiscal 2)  3) * GDP figures follow the revised 2022-23 base year series released by the NSO 3) CPI numbers as per base year 2023-24, IIP numbers June 2024 quarter onwards are as per base year 2022-23</t>
  </si>
  <si>
    <t xml:space="preserve">            Fresh Deposits</t>
  </si>
  <si>
    <t>May '26</t>
  </si>
  <si>
    <t>68.35 (7.1)</t>
  </si>
  <si>
    <t>68.89 (8.6)</t>
  </si>
  <si>
    <t>77.49 (8)</t>
  </si>
  <si>
    <t>80.18 (7.9)</t>
  </si>
  <si>
    <t>75.36 (6.8)</t>
  </si>
  <si>
    <t>75.34 (8.3)</t>
  </si>
  <si>
    <t>84.65 (8)</t>
  </si>
  <si>
    <t>87.77 (7.8)</t>
  </si>
  <si>
    <t>80.44 (8.6)</t>
  </si>
  <si>
    <t>80.11 (8.6)</t>
  </si>
  <si>
    <t>91.16 (9.2)</t>
  </si>
  <si>
    <t>94.65 (9.1)</t>
  </si>
  <si>
    <t>56.4 (10.3)</t>
  </si>
  <si>
    <t>55 (9.2)</t>
  </si>
  <si>
    <t>57.2 (8.5)</t>
  </si>
  <si>
    <t>58.1 (9.5)</t>
  </si>
  <si>
    <t>9.5 (13.4)</t>
  </si>
  <si>
    <t>31.7 (6.8)</t>
  </si>
  <si>
    <t>34.5 (9.9)</t>
  </si>
  <si>
    <t>30.2 (9.4)</t>
  </si>
  <si>
    <t>31.6 (13.2)</t>
  </si>
  <si>
    <t>294.9 (7.9)</t>
  </si>
  <si>
    <t>289.8 (11)</t>
  </si>
  <si>
    <t>346.4 (8.9)</t>
  </si>
  <si>
    <t>2.44 (7.9)</t>
  </si>
  <si>
    <t>323.1 (7.7)</t>
  </si>
  <si>
    <t>Note : 1) Reserve Money and Money Stock data is the Month-End position. It is Outstanding as on March 31/last Fridays of the month 2) CPI numbers as per base year 2023-24, WPI and IIP numbers 2022-23 onwards are as per base year 2022-23</t>
  </si>
  <si>
    <t xml:space="preserve">Note: 1) Figures in brackets () indicate the % change over the previous fiscal.  2) Fiscal deficit for 2024-25 is as per Revised estimates and that of 2025-26 is as per Budget Estimates 3) * GDP figures from 2023-24 onwards follow the revised 2022-23 base year series released by the NSO  4)CPI numbers as per base year 2023-24, IIP numbers 2022-23 onwards are as per base year 2022-23 5) WPI  growth figures for 2024-25 onwards follow the revised 2022-23 base year series.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</si>
</sst>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i/>
      <sz val="14"/>
      <name val="Times New Roman"/>
      <family val="1"/>
    </font>
    <font>
      <i/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4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indent="1"/>
    </xf>
    <xf numFmtId="3" fontId="0" fillId="0" borderId="0" xfId="0" applyNumberFormat="1" applyAlignment="1">
      <alignment vertical="center" wrapTex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3" fontId="3" fillId="0" borderId="0" xfId="0" applyNumberFormat="1" applyFont="1"/>
    <xf numFmtId="0" fontId="8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/>
    <xf numFmtId="9" fontId="3" fillId="0" borderId="0" xfId="1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left" vertical="center"/>
    </xf>
    <xf numFmtId="0" fontId="3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left" vertical="center"/>
    </xf>
    <xf numFmtId="0" fontId="2" fillId="0" borderId="3" xfId="0" applyFont="1" applyBorder="1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indent="1"/>
    </xf>
    <xf numFmtId="0" fontId="4" fillId="0" borderId="3" xfId="0" applyFont="1" applyBorder="1"/>
    <xf numFmtId="0" fontId="3" fillId="2" borderId="0" xfId="0" applyFont="1" applyFill="1"/>
    <xf numFmtId="0" fontId="4" fillId="0" borderId="4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2" fontId="4" fillId="0" borderId="4" xfId="0" applyNumberFormat="1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0" fontId="4" fillId="0" borderId="5" xfId="0" applyFont="1" applyBorder="1" applyAlignment="1">
      <alignment horizontal="left" vertical="center"/>
    </xf>
    <xf numFmtId="2" fontId="4" fillId="0" borderId="5" xfId="9" applyNumberFormat="1" applyFont="1" applyBorder="1" applyAlignment="1">
      <alignment vertical="center"/>
    </xf>
    <xf numFmtId="2" fontId="4" fillId="0" borderId="5" xfId="0" applyNumberFormat="1" applyFont="1" applyBorder="1"/>
    <xf numFmtId="2" fontId="4" fillId="0" borderId="5" xfId="0" applyNumberFormat="1" applyFont="1" applyBorder="1" applyAlignment="1">
      <alignment vertical="top"/>
    </xf>
    <xf numFmtId="0" fontId="4" fillId="0" borderId="5" xfId="0" applyFont="1" applyBorder="1"/>
    <xf numFmtId="2" fontId="4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3" fillId="0" borderId="4" xfId="0" applyFont="1" applyBorder="1"/>
    <xf numFmtId="2" fontId="3" fillId="0" borderId="4" xfId="0" applyNumberFormat="1" applyFont="1" applyBorder="1"/>
    <xf numFmtId="0" fontId="4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2" fontId="2" fillId="0" borderId="5" xfId="0" applyNumberFormat="1" applyFont="1" applyBorder="1"/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/>
    <xf numFmtId="2" fontId="2" fillId="0" borderId="4" xfId="0" applyNumberFormat="1" applyFont="1" applyBorder="1"/>
    <xf numFmtId="0" fontId="3" fillId="0" borderId="5" xfId="0" applyFont="1" applyBorder="1"/>
    <xf numFmtId="164" fontId="2" fillId="0" borderId="4" xfId="0" applyNumberFormat="1" applyFont="1" applyBorder="1"/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2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3" fillId="0" borderId="0" xfId="1" applyNumberFormat="1" applyFont="1" applyBorder="1"/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3" fillId="0" borderId="5" xfId="0" applyNumberFormat="1" applyFont="1" applyBorder="1"/>
    <xf numFmtId="2" fontId="3" fillId="0" borderId="1" xfId="0" applyNumberFormat="1" applyFont="1" applyBorder="1"/>
    <xf numFmtId="0" fontId="4" fillId="3" borderId="0" xfId="0" applyFont="1" applyFill="1" applyAlignment="1">
      <alignment horizontal="left" vertical="center" indent="1"/>
    </xf>
    <xf numFmtId="15" fontId="4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17" fontId="3" fillId="3" borderId="0" xfId="0" applyNumberFormat="1" applyFont="1" applyFill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43" fontId="4" fillId="0" borderId="4" xfId="9" applyFont="1" applyBorder="1"/>
    <xf numFmtId="43" fontId="4" fillId="0" borderId="1" xfId="9" applyFont="1" applyBorder="1"/>
    <xf numFmtId="164" fontId="0" fillId="0" borderId="0" xfId="0" applyNumberFormat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3" fontId="4" fillId="0" borderId="4" xfId="9" applyFont="1" applyBorder="1" applyAlignment="1">
      <alignment horizontal="right" vertical="center"/>
    </xf>
  </cellXfs>
  <cellStyles count="12">
    <cellStyle name="Comma" xfId="9" builtinId="3"/>
    <cellStyle name="Normal" xfId="0" builtinId="0"/>
    <cellStyle name="Normal 11 2" xfId="3" xr:uid="{494E09B5-CB4A-4573-8349-FB6BC7422AF9}"/>
    <cellStyle name="Normal 12 2" xfId="4" xr:uid="{C329A60F-2BB4-4CA6-A33C-4BEE90B41681}"/>
    <cellStyle name="Normal 16" xfId="5" xr:uid="{3E652E1E-B685-4B36-9BB5-1418830675C3}"/>
    <cellStyle name="Normal 2" xfId="6" xr:uid="{9EA727C6-9E6E-4502-ACE4-FB2D11F18E1D}"/>
    <cellStyle name="Normal 2 2" xfId="10" xr:uid="{45249D09-31BF-4164-916A-50F434FFD5DA}"/>
    <cellStyle name="Normal 3" xfId="2" xr:uid="{BBF6A3EC-7AFB-41E6-8050-9978F5E1A7E5}"/>
    <cellStyle name="Normal 3 2" xfId="11" xr:uid="{EAD6C52C-BD28-4109-B857-C5D8B0B59E24}"/>
    <cellStyle name="Normal 4" xfId="7" xr:uid="{86EFC979-73BE-471C-9C51-BDEF0608CA29}"/>
    <cellStyle name="Normal 5" xfId="8" xr:uid="{33044C5D-FAEB-4E59-B8C6-BF7F48EEDD3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5963-62B7-4F8D-9CA5-B501DFB24BE4}">
  <dimension ref="A1:AQ18"/>
  <sheetViews>
    <sheetView showGridLines="0" tabSelected="1" zoomScaleNormal="100" workbookViewId="0">
      <pane xSplit="1" ySplit="2" topLeftCell="AM3" activePane="bottomRight" state="frozen"/>
      <selection pane="topRight" activeCell="A9" sqref="A9"/>
      <selection pane="bottomLeft" activeCell="A9" sqref="A9"/>
      <selection pane="bottomRight" activeCell="AQ11" sqref="AQ11"/>
    </sheetView>
  </sheetViews>
  <sheetFormatPr defaultColWidth="9.140625" defaultRowHeight="18.75" x14ac:dyDescent="0.3"/>
  <cols>
    <col min="1" max="1" width="59" style="4" customWidth="1"/>
    <col min="2" max="35" width="13.42578125" style="4" customWidth="1"/>
    <col min="36" max="39" width="15.42578125" style="4" customWidth="1"/>
    <col min="40" max="43" width="13.85546875" style="4" customWidth="1"/>
    <col min="44" max="16384" width="9.140625" style="4"/>
  </cols>
  <sheetData>
    <row r="1" spans="1:43" ht="19.5" thickBot="1" x14ac:dyDescent="0.35">
      <c r="A1" s="30" t="s">
        <v>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2"/>
      <c r="R1" s="32"/>
      <c r="S1" s="33"/>
      <c r="T1" s="33"/>
      <c r="U1" s="33"/>
      <c r="V1" s="33"/>
      <c r="W1" s="33"/>
      <c r="X1" s="33"/>
      <c r="Y1" s="33"/>
      <c r="Z1" s="33"/>
      <c r="AA1" s="33"/>
    </row>
    <row r="2" spans="1:43" ht="19.5" thickTop="1" x14ac:dyDescent="0.3">
      <c r="A2" s="83" t="s">
        <v>1</v>
      </c>
      <c r="B2" s="84">
        <v>45905</v>
      </c>
      <c r="C2" s="84">
        <v>45912</v>
      </c>
      <c r="D2" s="84">
        <v>45919</v>
      </c>
      <c r="E2" s="84">
        <v>45926</v>
      </c>
      <c r="F2" s="84">
        <v>45933</v>
      </c>
      <c r="G2" s="84">
        <v>45940</v>
      </c>
      <c r="H2" s="84">
        <v>45947</v>
      </c>
      <c r="I2" s="84">
        <v>45954</v>
      </c>
      <c r="J2" s="84">
        <v>45961</v>
      </c>
      <c r="K2" s="84">
        <v>45968</v>
      </c>
      <c r="L2" s="84">
        <v>45975</v>
      </c>
      <c r="M2" s="84">
        <v>45982</v>
      </c>
      <c r="N2" s="84">
        <v>45989</v>
      </c>
      <c r="O2" s="84">
        <v>45996</v>
      </c>
      <c r="P2" s="84">
        <v>46003</v>
      </c>
      <c r="Q2" s="84">
        <v>46010</v>
      </c>
      <c r="R2" s="84">
        <v>46017</v>
      </c>
      <c r="S2" s="84">
        <v>46024</v>
      </c>
      <c r="T2" s="84">
        <v>46031</v>
      </c>
      <c r="U2" s="84">
        <v>46038</v>
      </c>
      <c r="V2" s="84">
        <v>46045</v>
      </c>
      <c r="W2" s="84">
        <v>46052</v>
      </c>
      <c r="X2" s="84">
        <v>46059</v>
      </c>
      <c r="Y2" s="84">
        <v>46066</v>
      </c>
      <c r="Z2" s="84">
        <v>46073</v>
      </c>
      <c r="AA2" s="84">
        <v>46080</v>
      </c>
      <c r="AB2" s="84">
        <v>46087</v>
      </c>
      <c r="AC2" s="84">
        <v>46094</v>
      </c>
      <c r="AD2" s="84">
        <v>46101</v>
      </c>
      <c r="AE2" s="84">
        <v>46108</v>
      </c>
      <c r="AF2" s="84">
        <v>46115</v>
      </c>
      <c r="AG2" s="84">
        <v>46122</v>
      </c>
      <c r="AH2" s="84">
        <v>46129</v>
      </c>
      <c r="AI2" s="84">
        <v>46136</v>
      </c>
      <c r="AJ2" s="84">
        <v>46143</v>
      </c>
      <c r="AK2" s="84">
        <v>46150</v>
      </c>
      <c r="AL2" s="84">
        <v>46157</v>
      </c>
      <c r="AM2" s="84">
        <v>46164</v>
      </c>
      <c r="AN2" s="84">
        <v>46171</v>
      </c>
      <c r="AO2" s="84">
        <v>46178</v>
      </c>
      <c r="AP2" s="84">
        <v>46185</v>
      </c>
      <c r="AQ2" s="84">
        <v>46192</v>
      </c>
    </row>
    <row r="3" spans="1:43" x14ac:dyDescent="0.3">
      <c r="A3" s="35" t="s">
        <v>155</v>
      </c>
      <c r="B3" s="36">
        <v>-1.45</v>
      </c>
      <c r="C3" s="36">
        <v>-2.72</v>
      </c>
      <c r="D3" s="36">
        <v>-0.64</v>
      </c>
      <c r="E3" s="36">
        <v>-0.56000000000000005</v>
      </c>
      <c r="F3" s="36">
        <v>-2</v>
      </c>
      <c r="G3" s="36">
        <v>-1.53</v>
      </c>
      <c r="H3" s="36">
        <v>-1.0900000000000001</v>
      </c>
      <c r="I3" s="36">
        <v>-0.42</v>
      </c>
      <c r="J3" s="36">
        <v>-1.35</v>
      </c>
      <c r="K3" s="36">
        <v>-2.4700000000000002</v>
      </c>
      <c r="L3" s="36">
        <v>-2.48</v>
      </c>
      <c r="M3" s="36">
        <v>-1.57</v>
      </c>
      <c r="N3" s="36">
        <v>-1.82</v>
      </c>
      <c r="O3" s="37">
        <v>-2.38</v>
      </c>
      <c r="P3" s="37">
        <v>-1.73</v>
      </c>
      <c r="Q3" s="37">
        <v>-0.75</v>
      </c>
      <c r="R3" s="38">
        <v>0.52</v>
      </c>
      <c r="S3" s="39">
        <v>-0.72</v>
      </c>
      <c r="T3" s="39">
        <v>-0.35</v>
      </c>
      <c r="U3" s="39">
        <v>-1.35</v>
      </c>
      <c r="V3" s="39">
        <v>-1.01</v>
      </c>
      <c r="W3" s="39">
        <v>-1.06</v>
      </c>
      <c r="X3" s="39">
        <v>-4.5199999999999996</v>
      </c>
      <c r="Y3" s="39">
        <v>-4.59</v>
      </c>
      <c r="Z3" s="39">
        <v>-3.6</v>
      </c>
      <c r="AA3" s="39">
        <v>-4.24</v>
      </c>
      <c r="AB3" s="39">
        <v>-3.96</v>
      </c>
      <c r="AC3" s="39">
        <v>-3.31</v>
      </c>
      <c r="AD3" s="39">
        <v>-1.67</v>
      </c>
      <c r="AE3" s="39">
        <v>-2.42</v>
      </c>
      <c r="AF3" s="39">
        <v>-4.0199999999999996</v>
      </c>
      <c r="AG3" s="39">
        <v>-6.41</v>
      </c>
      <c r="AH3" s="39">
        <v>-4.92</v>
      </c>
      <c r="AI3" s="39">
        <v>-3.46</v>
      </c>
      <c r="AJ3" s="39">
        <v>-2.1</v>
      </c>
      <c r="AK3" s="39">
        <v>-2.34</v>
      </c>
      <c r="AL3" s="39">
        <v>-2.57</v>
      </c>
      <c r="AM3" s="39">
        <v>-0.96</v>
      </c>
      <c r="AN3" s="39">
        <v>-1.1399999999999999</v>
      </c>
      <c r="AO3" s="39">
        <v>-1.95</v>
      </c>
      <c r="AP3" s="39">
        <v>-1.76</v>
      </c>
      <c r="AQ3" s="39">
        <v>-1.35</v>
      </c>
    </row>
    <row r="4" spans="1:43" x14ac:dyDescent="0.3">
      <c r="A4" s="35" t="s">
        <v>2</v>
      </c>
      <c r="B4" s="36">
        <v>5.38</v>
      </c>
      <c r="C4" s="36">
        <v>5.36</v>
      </c>
      <c r="D4" s="36">
        <v>5.48</v>
      </c>
      <c r="E4" s="36">
        <v>5.57</v>
      </c>
      <c r="F4" s="36">
        <v>5.47</v>
      </c>
      <c r="G4" s="36">
        <v>5.43</v>
      </c>
      <c r="H4" s="36">
        <v>5.43</v>
      </c>
      <c r="I4" s="36">
        <v>5.53</v>
      </c>
      <c r="J4" s="36">
        <v>5.58</v>
      </c>
      <c r="K4" s="36">
        <v>5.4</v>
      </c>
      <c r="L4" s="36">
        <v>5.37</v>
      </c>
      <c r="M4" s="36">
        <v>5.41</v>
      </c>
      <c r="N4" s="36">
        <v>5.45</v>
      </c>
      <c r="O4" s="37">
        <v>5.37</v>
      </c>
      <c r="P4" s="37">
        <v>5.19</v>
      </c>
      <c r="Q4" s="37">
        <v>5.37</v>
      </c>
      <c r="R4" s="38">
        <v>5.43</v>
      </c>
      <c r="S4" s="39">
        <v>5.43</v>
      </c>
      <c r="T4" s="39">
        <v>5.37</v>
      </c>
      <c r="U4" s="39">
        <v>5.36</v>
      </c>
      <c r="V4" s="39">
        <v>5.43</v>
      </c>
      <c r="W4" s="39">
        <v>5.34</v>
      </c>
      <c r="X4" s="39">
        <v>5.07</v>
      </c>
      <c r="Y4" s="39">
        <v>5.03</v>
      </c>
      <c r="Z4" s="39">
        <v>5.08</v>
      </c>
      <c r="AA4" s="39">
        <v>5.09</v>
      </c>
      <c r="AB4" s="39">
        <v>5.07</v>
      </c>
      <c r="AC4" s="39">
        <v>5.08</v>
      </c>
      <c r="AD4" s="39">
        <v>5.3</v>
      </c>
      <c r="AE4" s="39">
        <v>5.37</v>
      </c>
      <c r="AF4" s="39">
        <v>5.65</v>
      </c>
      <c r="AG4" s="39">
        <v>5.0599999999999996</v>
      </c>
      <c r="AH4" s="39">
        <v>5.08</v>
      </c>
      <c r="AI4" s="39">
        <v>5.19</v>
      </c>
      <c r="AJ4" s="39">
        <v>5.16</v>
      </c>
      <c r="AK4" s="39">
        <v>5.17</v>
      </c>
      <c r="AL4" s="39">
        <v>5.24</v>
      </c>
      <c r="AM4" s="39">
        <v>5.25</v>
      </c>
      <c r="AN4" s="39">
        <v>5.38</v>
      </c>
      <c r="AO4" s="39">
        <v>5.28</v>
      </c>
      <c r="AP4" s="39">
        <v>5.28</v>
      </c>
      <c r="AQ4" s="39">
        <v>5.34</v>
      </c>
    </row>
    <row r="5" spans="1:43" x14ac:dyDescent="0.3">
      <c r="A5" s="35" t="s">
        <v>3</v>
      </c>
      <c r="B5" s="36">
        <v>5.51</v>
      </c>
      <c r="C5" s="36">
        <v>5.51</v>
      </c>
      <c r="D5" s="36">
        <v>5.5</v>
      </c>
      <c r="E5" s="36">
        <v>5.47</v>
      </c>
      <c r="F5" s="36">
        <v>5.49</v>
      </c>
      <c r="G5" s="36">
        <v>5.43</v>
      </c>
      <c r="H5" s="36">
        <v>5.44</v>
      </c>
      <c r="I5" s="36">
        <v>5.46</v>
      </c>
      <c r="J5" s="36">
        <v>5.46</v>
      </c>
      <c r="K5" s="36">
        <v>5.45</v>
      </c>
      <c r="L5" s="36">
        <v>5.43</v>
      </c>
      <c r="M5" s="36">
        <v>5.38</v>
      </c>
      <c r="N5" s="36">
        <v>5.36</v>
      </c>
      <c r="O5" s="37">
        <v>5.35</v>
      </c>
      <c r="P5" s="37">
        <v>5.27</v>
      </c>
      <c r="Q5" s="37">
        <v>5.28</v>
      </c>
      <c r="R5" s="38">
        <v>5.26</v>
      </c>
      <c r="S5" s="46" t="s">
        <v>163</v>
      </c>
      <c r="T5" s="39">
        <v>5.31</v>
      </c>
      <c r="U5" s="39">
        <v>5.34</v>
      </c>
      <c r="V5" s="39">
        <v>5.49</v>
      </c>
      <c r="W5" s="39">
        <v>5.5</v>
      </c>
      <c r="X5" s="39">
        <v>5.34</v>
      </c>
      <c r="Y5" s="39">
        <v>5.32</v>
      </c>
      <c r="Z5" s="39">
        <v>5.32</v>
      </c>
      <c r="AA5" s="39">
        <v>5.3</v>
      </c>
      <c r="AB5" s="39">
        <v>5.31</v>
      </c>
      <c r="AC5" s="39">
        <v>5.32</v>
      </c>
      <c r="AD5" s="39">
        <v>5.33</v>
      </c>
      <c r="AE5" s="46" t="s">
        <v>163</v>
      </c>
      <c r="AF5" s="46" t="s">
        <v>163</v>
      </c>
      <c r="AG5" s="39">
        <v>5.31</v>
      </c>
      <c r="AH5" s="39">
        <v>5.21</v>
      </c>
      <c r="AI5" s="39">
        <v>5.22</v>
      </c>
      <c r="AJ5" s="39">
        <v>5.26</v>
      </c>
      <c r="AK5" s="39">
        <v>5.29</v>
      </c>
      <c r="AL5" s="39">
        <v>5.34</v>
      </c>
      <c r="AM5" s="39">
        <v>5.52</v>
      </c>
      <c r="AN5" s="39">
        <v>5.56</v>
      </c>
      <c r="AO5" s="39">
        <v>5.56</v>
      </c>
      <c r="AP5" s="39">
        <v>5.3</v>
      </c>
      <c r="AQ5" s="39">
        <v>5.26</v>
      </c>
    </row>
    <row r="6" spans="1:43" x14ac:dyDescent="0.3">
      <c r="A6" s="35" t="s">
        <v>149</v>
      </c>
      <c r="B6" s="36">
        <v>5.62</v>
      </c>
      <c r="C6" s="36">
        <v>5.62</v>
      </c>
      <c r="D6" s="36">
        <v>5.6</v>
      </c>
      <c r="E6" s="36">
        <v>5.58</v>
      </c>
      <c r="F6" s="36">
        <v>5.59</v>
      </c>
      <c r="G6" s="36">
        <v>5.55</v>
      </c>
      <c r="H6" s="36">
        <v>5.55</v>
      </c>
      <c r="I6" s="36">
        <v>5.59</v>
      </c>
      <c r="J6" s="36">
        <v>5.6</v>
      </c>
      <c r="K6" s="36">
        <v>5.59</v>
      </c>
      <c r="L6" s="36">
        <v>5.57</v>
      </c>
      <c r="M6" s="36">
        <v>5.56</v>
      </c>
      <c r="N6" s="36">
        <v>5.52</v>
      </c>
      <c r="O6" s="37">
        <v>5.53</v>
      </c>
      <c r="P6" s="37">
        <v>5.48</v>
      </c>
      <c r="Q6" s="37">
        <v>5.5</v>
      </c>
      <c r="R6" s="38">
        <v>5.48</v>
      </c>
      <c r="S6" s="46" t="s">
        <v>163</v>
      </c>
      <c r="T6" s="39">
        <v>5.54</v>
      </c>
      <c r="U6" s="39">
        <v>5.6</v>
      </c>
      <c r="V6" s="39">
        <v>5.66</v>
      </c>
      <c r="W6" s="39">
        <v>5.68</v>
      </c>
      <c r="X6" s="39">
        <v>5.6</v>
      </c>
      <c r="Y6" s="39">
        <v>5.56</v>
      </c>
      <c r="Z6" s="39">
        <v>5.54</v>
      </c>
      <c r="AA6" s="39">
        <v>5.51</v>
      </c>
      <c r="AB6" s="39">
        <v>5.54</v>
      </c>
      <c r="AC6" s="39">
        <v>5.54</v>
      </c>
      <c r="AD6" s="39">
        <v>5.54</v>
      </c>
      <c r="AE6" s="46" t="s">
        <v>163</v>
      </c>
      <c r="AF6" s="46" t="s">
        <v>163</v>
      </c>
      <c r="AG6" s="39">
        <v>5.53</v>
      </c>
      <c r="AH6" s="39">
        <v>5.48</v>
      </c>
      <c r="AI6" s="39">
        <v>5.47</v>
      </c>
      <c r="AJ6" s="39">
        <v>5.5</v>
      </c>
      <c r="AK6" s="39">
        <v>5.5</v>
      </c>
      <c r="AL6" s="39">
        <v>5.53</v>
      </c>
      <c r="AM6" s="39">
        <v>5.75</v>
      </c>
      <c r="AN6" s="39">
        <v>5.73</v>
      </c>
      <c r="AO6" s="101" t="s">
        <v>163</v>
      </c>
      <c r="AP6" s="39">
        <v>5.55</v>
      </c>
      <c r="AQ6" s="39">
        <v>5.5</v>
      </c>
    </row>
    <row r="7" spans="1:43" x14ac:dyDescent="0.3">
      <c r="A7" s="35" t="s">
        <v>150</v>
      </c>
      <c r="B7" s="36">
        <v>5.67</v>
      </c>
      <c r="C7" s="36">
        <v>5.67</v>
      </c>
      <c r="D7" s="36">
        <v>5.63</v>
      </c>
      <c r="E7" s="36">
        <v>5.61</v>
      </c>
      <c r="F7" s="36">
        <v>5.6</v>
      </c>
      <c r="G7" s="36">
        <v>5.55</v>
      </c>
      <c r="H7" s="36">
        <v>5.55</v>
      </c>
      <c r="I7" s="36">
        <v>5.58</v>
      </c>
      <c r="J7" s="36">
        <v>5.58</v>
      </c>
      <c r="K7" s="36">
        <v>5.59</v>
      </c>
      <c r="L7" s="36">
        <v>5.57</v>
      </c>
      <c r="M7" s="36">
        <v>5.56</v>
      </c>
      <c r="N7" s="36">
        <v>5.53</v>
      </c>
      <c r="O7" s="37">
        <v>5.55</v>
      </c>
      <c r="P7" s="37">
        <v>5.49</v>
      </c>
      <c r="Q7" s="37">
        <v>5.5</v>
      </c>
      <c r="R7" s="38">
        <v>5.54</v>
      </c>
      <c r="S7" s="46" t="s">
        <v>163</v>
      </c>
      <c r="T7" s="39">
        <v>5.58</v>
      </c>
      <c r="U7" s="39">
        <v>5.63</v>
      </c>
      <c r="V7" s="39">
        <v>5.72</v>
      </c>
      <c r="W7" s="39">
        <v>5.74</v>
      </c>
      <c r="X7" s="39">
        <v>5.65</v>
      </c>
      <c r="Y7" s="39">
        <v>5.61</v>
      </c>
      <c r="Z7" s="39">
        <v>5.6</v>
      </c>
      <c r="AA7" s="39">
        <v>5.59</v>
      </c>
      <c r="AB7" s="39">
        <v>5.6</v>
      </c>
      <c r="AC7" s="39">
        <v>5.64</v>
      </c>
      <c r="AD7" s="39">
        <v>5.65</v>
      </c>
      <c r="AE7" s="46" t="s">
        <v>163</v>
      </c>
      <c r="AF7" s="46" t="s">
        <v>163</v>
      </c>
      <c r="AG7" s="39">
        <v>5.63</v>
      </c>
      <c r="AH7" s="39">
        <v>5.59</v>
      </c>
      <c r="AI7" s="97">
        <v>5.6</v>
      </c>
      <c r="AJ7" s="97">
        <v>5.65</v>
      </c>
      <c r="AK7" s="97">
        <v>5.69</v>
      </c>
      <c r="AL7" s="97">
        <v>5.77</v>
      </c>
      <c r="AM7" s="97">
        <v>5.98</v>
      </c>
      <c r="AN7" s="97">
        <v>6.03</v>
      </c>
      <c r="AO7" s="102" t="s">
        <v>163</v>
      </c>
      <c r="AP7" s="97">
        <v>5.91</v>
      </c>
      <c r="AQ7" s="97">
        <v>5.79</v>
      </c>
    </row>
    <row r="8" spans="1:43" x14ac:dyDescent="0.3">
      <c r="A8" s="35" t="s">
        <v>4</v>
      </c>
      <c r="B8" s="36">
        <v>6.59</v>
      </c>
      <c r="C8" s="36">
        <v>6.57</v>
      </c>
      <c r="D8" s="36">
        <v>6.58</v>
      </c>
      <c r="E8" s="36">
        <v>6.6</v>
      </c>
      <c r="F8" s="36">
        <v>6.47</v>
      </c>
      <c r="G8" s="36">
        <v>6.48</v>
      </c>
      <c r="H8" s="36">
        <v>6.47</v>
      </c>
      <c r="I8" s="36">
        <v>6.49</v>
      </c>
      <c r="J8" s="36">
        <v>6.5</v>
      </c>
      <c r="K8" s="36">
        <v>6.51</v>
      </c>
      <c r="L8" s="36">
        <v>6.53</v>
      </c>
      <c r="M8" s="36">
        <v>6.56</v>
      </c>
      <c r="N8" s="36">
        <v>6.55</v>
      </c>
      <c r="O8" s="37">
        <v>6.55</v>
      </c>
      <c r="P8" s="37">
        <v>6.66</v>
      </c>
      <c r="Q8" s="37">
        <v>6.67</v>
      </c>
      <c r="R8" s="38">
        <v>6.65</v>
      </c>
      <c r="S8" s="39">
        <v>6.69</v>
      </c>
      <c r="T8" s="39">
        <v>6.71</v>
      </c>
      <c r="U8" s="39">
        <v>6.75</v>
      </c>
      <c r="V8" s="39">
        <v>6.74</v>
      </c>
      <c r="W8" s="39">
        <v>6.77</v>
      </c>
      <c r="X8" s="39">
        <v>6.82</v>
      </c>
      <c r="Y8" s="39">
        <v>6.75</v>
      </c>
      <c r="Z8" s="39">
        <v>6.78</v>
      </c>
      <c r="AA8" s="39">
        <v>6.71</v>
      </c>
      <c r="AB8" s="39">
        <v>6.76</v>
      </c>
      <c r="AC8" s="39">
        <v>6.74</v>
      </c>
      <c r="AD8" s="39">
        <v>6.85</v>
      </c>
      <c r="AE8" s="39">
        <v>7.02</v>
      </c>
      <c r="AF8" s="39">
        <v>7.19</v>
      </c>
      <c r="AG8" s="39">
        <v>6.99</v>
      </c>
      <c r="AH8" s="39">
        <v>6.99</v>
      </c>
      <c r="AI8" s="39">
        <v>7.02</v>
      </c>
      <c r="AJ8" s="39">
        <v>7.08</v>
      </c>
      <c r="AK8" s="39">
        <v>6.95</v>
      </c>
      <c r="AL8" s="39">
        <v>7.02</v>
      </c>
      <c r="AM8" s="39">
        <v>7.06</v>
      </c>
      <c r="AN8" s="39">
        <v>6.99</v>
      </c>
      <c r="AO8" s="39">
        <v>6.98</v>
      </c>
      <c r="AP8" s="39">
        <v>6.91</v>
      </c>
      <c r="AQ8" s="39">
        <v>6.87</v>
      </c>
    </row>
    <row r="9" spans="1:43" x14ac:dyDescent="0.3">
      <c r="A9" s="49" t="s">
        <v>151</v>
      </c>
      <c r="B9" s="50">
        <v>88.32</v>
      </c>
      <c r="C9" s="50">
        <v>88.28</v>
      </c>
      <c r="D9" s="50">
        <v>88.31</v>
      </c>
      <c r="E9" s="50">
        <v>88.72</v>
      </c>
      <c r="F9" s="50">
        <v>88.78</v>
      </c>
      <c r="G9" s="50">
        <v>88.69</v>
      </c>
      <c r="H9" s="50">
        <v>88.69</v>
      </c>
      <c r="I9" s="50">
        <v>87.71</v>
      </c>
      <c r="J9" s="50">
        <v>88.72</v>
      </c>
      <c r="K9" s="50">
        <v>88.71</v>
      </c>
      <c r="L9" s="50">
        <v>88.74</v>
      </c>
      <c r="M9" s="50">
        <v>88.64</v>
      </c>
      <c r="N9" s="50">
        <v>89.46</v>
      </c>
      <c r="O9" s="51">
        <v>89.92</v>
      </c>
      <c r="P9" s="51">
        <v>90.39</v>
      </c>
      <c r="Q9" s="51">
        <v>90.2</v>
      </c>
      <c r="R9" s="52">
        <v>89.83</v>
      </c>
      <c r="S9" s="53">
        <v>90.12</v>
      </c>
      <c r="T9" s="53">
        <v>90.14</v>
      </c>
      <c r="U9" s="53">
        <v>90.65</v>
      </c>
      <c r="V9" s="53">
        <v>91.62</v>
      </c>
      <c r="W9" s="53">
        <v>91.9</v>
      </c>
      <c r="X9" s="53">
        <v>90.42</v>
      </c>
      <c r="Y9" s="53">
        <v>90.74</v>
      </c>
      <c r="Z9" s="53">
        <v>90.95</v>
      </c>
      <c r="AA9" s="53">
        <v>90.95</v>
      </c>
      <c r="AB9" s="53">
        <v>91.68</v>
      </c>
      <c r="AC9" s="53">
        <v>92.44</v>
      </c>
      <c r="AD9" s="53">
        <v>93.35</v>
      </c>
      <c r="AE9" s="53">
        <v>94.6</v>
      </c>
      <c r="AF9" s="53">
        <v>93.21</v>
      </c>
      <c r="AG9" s="53">
        <v>92.65</v>
      </c>
      <c r="AH9" s="53">
        <v>92.72</v>
      </c>
      <c r="AI9" s="98">
        <v>94.3</v>
      </c>
      <c r="AJ9" s="98">
        <v>95.24</v>
      </c>
      <c r="AK9" s="98">
        <v>94.44</v>
      </c>
      <c r="AL9" s="98">
        <v>95.93</v>
      </c>
      <c r="AM9" s="98">
        <v>95.96</v>
      </c>
      <c r="AN9" s="98">
        <v>95.38</v>
      </c>
      <c r="AO9" s="98">
        <v>95.4</v>
      </c>
      <c r="AP9" s="98">
        <v>95.38</v>
      </c>
      <c r="AQ9" s="98">
        <v>94.47</v>
      </c>
    </row>
    <row r="10" spans="1:43" x14ac:dyDescent="0.3">
      <c r="A10" s="40" t="s">
        <v>5</v>
      </c>
      <c r="B10" s="48">
        <v>103.08</v>
      </c>
      <c r="C10" s="48">
        <v>103.6</v>
      </c>
      <c r="D10" s="48">
        <v>103.93</v>
      </c>
      <c r="E10" s="48">
        <v>103.62</v>
      </c>
      <c r="F10" s="48">
        <v>104.08</v>
      </c>
      <c r="G10" s="48">
        <v>102.62</v>
      </c>
      <c r="H10" s="48">
        <v>102.62</v>
      </c>
      <c r="I10" s="48">
        <v>101.79</v>
      </c>
      <c r="J10" s="48">
        <v>102.67</v>
      </c>
      <c r="K10" s="48">
        <v>102.3</v>
      </c>
      <c r="L10" s="48">
        <v>103.32</v>
      </c>
      <c r="M10" s="48">
        <v>102.32</v>
      </c>
      <c r="N10" s="48">
        <v>103.63</v>
      </c>
      <c r="O10" s="47">
        <v>104.82</v>
      </c>
      <c r="P10" s="47">
        <v>106.08</v>
      </c>
      <c r="Q10" s="47">
        <v>105.68</v>
      </c>
      <c r="R10" s="47">
        <v>105.85</v>
      </c>
      <c r="S10" s="44">
        <v>105.84</v>
      </c>
      <c r="T10" s="44">
        <v>105.01</v>
      </c>
      <c r="U10" s="44">
        <v>105.22</v>
      </c>
      <c r="V10" s="44">
        <v>107.62</v>
      </c>
      <c r="W10" s="44">
        <v>109.57</v>
      </c>
      <c r="X10" s="44">
        <v>106.69</v>
      </c>
      <c r="Y10" s="44">
        <v>107.62</v>
      </c>
      <c r="Z10" s="44">
        <v>106.91</v>
      </c>
      <c r="AA10" s="44">
        <v>107.37</v>
      </c>
      <c r="AB10" s="44">
        <v>106.41</v>
      </c>
      <c r="AC10" s="44">
        <v>106.31</v>
      </c>
      <c r="AD10" s="44">
        <v>107.94</v>
      </c>
      <c r="AE10" s="44">
        <v>109.16</v>
      </c>
      <c r="AF10" s="44">
        <v>107.48</v>
      </c>
      <c r="AG10" s="44">
        <v>108.28</v>
      </c>
      <c r="AH10" s="44">
        <v>109.2</v>
      </c>
      <c r="AI10" s="44">
        <v>110.14</v>
      </c>
      <c r="AJ10" s="44">
        <v>111.07</v>
      </c>
      <c r="AK10" s="44">
        <v>110.92</v>
      </c>
      <c r="AL10" s="44">
        <v>111.63</v>
      </c>
      <c r="AM10" s="44">
        <v>111.39</v>
      </c>
      <c r="AN10" s="44">
        <v>111.11</v>
      </c>
      <c r="AO10" s="44">
        <v>110.83</v>
      </c>
      <c r="AP10" s="44">
        <v>110.36</v>
      </c>
      <c r="AQ10" s="44">
        <v>108.03</v>
      </c>
    </row>
    <row r="11" spans="1:43" x14ac:dyDescent="0.3">
      <c r="A11" s="40" t="s">
        <v>6</v>
      </c>
      <c r="B11" s="45">
        <v>698.23</v>
      </c>
      <c r="C11" s="45">
        <v>702.97</v>
      </c>
      <c r="D11" s="45">
        <v>702.57</v>
      </c>
      <c r="E11" s="45">
        <v>700.24</v>
      </c>
      <c r="F11" s="45">
        <v>699.96</v>
      </c>
      <c r="G11" s="45">
        <v>697.78</v>
      </c>
      <c r="H11" s="45">
        <v>702.28</v>
      </c>
      <c r="I11" s="45">
        <v>695.36</v>
      </c>
      <c r="J11" s="45">
        <v>689.73</v>
      </c>
      <c r="K11" s="45">
        <v>687.03</v>
      </c>
      <c r="L11" s="45">
        <v>692.58</v>
      </c>
      <c r="M11" s="45">
        <v>688.1</v>
      </c>
      <c r="N11" s="45">
        <v>686.22</v>
      </c>
      <c r="O11" s="42">
        <v>687.26</v>
      </c>
      <c r="P11" s="42">
        <v>688.95</v>
      </c>
      <c r="Q11" s="42">
        <v>693.32</v>
      </c>
      <c r="R11" s="47">
        <v>696.61</v>
      </c>
      <c r="S11" s="44">
        <v>686.8</v>
      </c>
      <c r="T11" s="44">
        <v>687.19</v>
      </c>
      <c r="U11" s="44">
        <v>637.33000000000004</v>
      </c>
      <c r="V11" s="44">
        <v>709.41</v>
      </c>
      <c r="W11" s="44">
        <v>723.77</v>
      </c>
      <c r="X11" s="44">
        <v>717.06</v>
      </c>
      <c r="Y11" s="44">
        <v>725.73</v>
      </c>
      <c r="Z11" s="44">
        <v>723.61</v>
      </c>
      <c r="AA11" s="44">
        <v>728.49</v>
      </c>
      <c r="AB11" s="44">
        <v>716.81</v>
      </c>
      <c r="AC11" s="44">
        <v>709.76</v>
      </c>
      <c r="AD11" s="44">
        <v>698.35</v>
      </c>
      <c r="AE11" s="44">
        <v>688.06</v>
      </c>
      <c r="AF11" s="44">
        <v>697.12</v>
      </c>
      <c r="AG11" s="44">
        <v>700.95</v>
      </c>
      <c r="AH11" s="44">
        <v>703.31</v>
      </c>
      <c r="AI11" s="44">
        <v>698.49</v>
      </c>
      <c r="AJ11" s="44">
        <v>690.69</v>
      </c>
      <c r="AK11" s="44">
        <v>696.99</v>
      </c>
      <c r="AL11" s="44">
        <v>688.89</v>
      </c>
      <c r="AM11" s="44">
        <v>681.38</v>
      </c>
      <c r="AN11" s="44">
        <v>682.32</v>
      </c>
      <c r="AO11" s="44">
        <v>681.61</v>
      </c>
      <c r="AP11" s="44">
        <v>671.63</v>
      </c>
      <c r="AQ11" s="44">
        <v>672.59</v>
      </c>
    </row>
    <row r="12" spans="1:43" x14ac:dyDescent="0.3">
      <c r="A12" s="40" t="s">
        <v>152</v>
      </c>
      <c r="B12" s="45">
        <v>64.92</v>
      </c>
      <c r="C12" s="45">
        <v>67.87</v>
      </c>
      <c r="D12" s="45">
        <v>67.05</v>
      </c>
      <c r="E12" s="45">
        <v>71.150000000000006</v>
      </c>
      <c r="F12" s="45">
        <v>66.13</v>
      </c>
      <c r="G12" s="45">
        <v>64.41</v>
      </c>
      <c r="H12" s="45">
        <v>61.23</v>
      </c>
      <c r="I12" s="45">
        <v>65.8</v>
      </c>
      <c r="J12" s="45">
        <v>65.44</v>
      </c>
      <c r="K12" s="45">
        <v>63.72</v>
      </c>
      <c r="L12" s="45">
        <v>63.45</v>
      </c>
      <c r="M12" s="45">
        <v>62.78</v>
      </c>
      <c r="N12" s="45">
        <v>64.069999999999993</v>
      </c>
      <c r="O12" s="42">
        <v>64.42</v>
      </c>
      <c r="P12" s="42">
        <v>62.11</v>
      </c>
      <c r="Q12" s="42">
        <v>61.35</v>
      </c>
      <c r="R12" s="47">
        <v>60.24</v>
      </c>
      <c r="S12" s="44">
        <v>61.98</v>
      </c>
      <c r="T12" s="44">
        <v>65.11</v>
      </c>
      <c r="U12" s="44">
        <v>66.97</v>
      </c>
      <c r="V12" s="44">
        <v>68.16</v>
      </c>
      <c r="W12" s="44">
        <v>72.25</v>
      </c>
      <c r="X12" s="44">
        <v>70.45</v>
      </c>
      <c r="Y12" s="44">
        <v>69.959999999999994</v>
      </c>
      <c r="Z12" s="44">
        <v>72.75</v>
      </c>
      <c r="AA12" s="44">
        <v>71.319999999999993</v>
      </c>
      <c r="AB12" s="44">
        <v>96.74</v>
      </c>
      <c r="AC12" s="44">
        <v>103.23</v>
      </c>
      <c r="AD12" s="44">
        <v>118.42</v>
      </c>
      <c r="AE12" s="44">
        <v>121.47</v>
      </c>
      <c r="AF12" s="44">
        <v>111.69</v>
      </c>
      <c r="AG12" s="44">
        <v>119.07</v>
      </c>
      <c r="AH12" s="44">
        <v>98.63</v>
      </c>
      <c r="AI12" s="44">
        <v>111.86</v>
      </c>
      <c r="AJ12" s="44">
        <v>118.26</v>
      </c>
      <c r="AK12" s="44">
        <v>103.48</v>
      </c>
      <c r="AL12" s="44">
        <v>113.96</v>
      </c>
      <c r="AM12" s="44">
        <v>106.9</v>
      </c>
      <c r="AN12" s="44">
        <v>92.88</v>
      </c>
      <c r="AO12" s="44">
        <v>97.29</v>
      </c>
      <c r="AP12" s="44">
        <v>88.64</v>
      </c>
      <c r="AQ12" s="44">
        <v>80.459999999999994</v>
      </c>
    </row>
    <row r="13" spans="1:43" x14ac:dyDescent="0.3">
      <c r="A13" s="40" t="s">
        <v>153</v>
      </c>
      <c r="B13" s="45">
        <v>4.0999999999999996</v>
      </c>
      <c r="C13" s="45">
        <v>4.0599999999999996</v>
      </c>
      <c r="D13" s="45">
        <v>4.1399999999999997</v>
      </c>
      <c r="E13" s="45">
        <v>4.2</v>
      </c>
      <c r="F13" s="45">
        <v>4.13</v>
      </c>
      <c r="G13" s="45">
        <v>4.05</v>
      </c>
      <c r="H13" s="45">
        <v>4.0199999999999996</v>
      </c>
      <c r="I13" s="45">
        <v>4.0199999999999996</v>
      </c>
      <c r="J13" s="45">
        <v>4.1100000000000003</v>
      </c>
      <c r="K13" s="45">
        <v>4.1100000000000003</v>
      </c>
      <c r="L13" s="45">
        <v>4.1399999999999997</v>
      </c>
      <c r="M13" s="45">
        <v>4.0599999999999996</v>
      </c>
      <c r="N13" s="45">
        <v>4.0199999999999996</v>
      </c>
      <c r="O13" s="42">
        <v>4.1399999999999997</v>
      </c>
      <c r="P13" s="42">
        <v>4.1900000000000004</v>
      </c>
      <c r="Q13" s="42">
        <v>4.16</v>
      </c>
      <c r="R13" s="43">
        <v>4.1399999999999997</v>
      </c>
      <c r="S13" s="44">
        <v>4.1900000000000004</v>
      </c>
      <c r="T13" s="44">
        <v>4.18</v>
      </c>
      <c r="U13" s="44">
        <v>4.24</v>
      </c>
      <c r="V13" s="44">
        <v>4.24</v>
      </c>
      <c r="W13" s="44">
        <v>4.26</v>
      </c>
      <c r="X13" s="44">
        <v>4.22</v>
      </c>
      <c r="Y13" s="44">
        <v>4.04</v>
      </c>
      <c r="Z13" s="44">
        <v>4.08</v>
      </c>
      <c r="AA13" s="44">
        <v>3.97</v>
      </c>
      <c r="AB13" s="44">
        <v>4.1500000000000004</v>
      </c>
      <c r="AC13" s="44">
        <v>4.28</v>
      </c>
      <c r="AD13" s="44">
        <v>4.3899999999999997</v>
      </c>
      <c r="AE13" s="44">
        <v>4.4400000000000004</v>
      </c>
      <c r="AF13" s="44">
        <v>4.3499999999999996</v>
      </c>
      <c r="AG13" s="44">
        <v>4.3099999999999996</v>
      </c>
      <c r="AH13" s="44">
        <v>4.26</v>
      </c>
      <c r="AI13" s="44">
        <v>4.3099999999999996</v>
      </c>
      <c r="AJ13" s="44">
        <v>4.3899999999999997</v>
      </c>
      <c r="AK13" s="44">
        <v>4.3899999999999997</v>
      </c>
      <c r="AL13" s="44">
        <v>4.59</v>
      </c>
      <c r="AM13" s="44">
        <v>4.5599999999999996</v>
      </c>
      <c r="AN13" s="44">
        <v>4.45</v>
      </c>
      <c r="AO13" s="44">
        <v>4.55</v>
      </c>
      <c r="AP13" s="44">
        <v>4.4800000000000004</v>
      </c>
      <c r="AQ13" s="100" t="s">
        <v>163</v>
      </c>
    </row>
    <row r="14" spans="1:43" x14ac:dyDescent="0.3">
      <c r="A14" s="40" t="s">
        <v>154</v>
      </c>
      <c r="B14" s="41">
        <v>1.08</v>
      </c>
      <c r="C14" s="41">
        <v>1.0960000000000001</v>
      </c>
      <c r="D14" s="41">
        <v>1.1021000000000001</v>
      </c>
      <c r="E14" s="41">
        <v>1.1415</v>
      </c>
      <c r="F14" s="41">
        <v>1.1797</v>
      </c>
      <c r="G14" s="41">
        <v>1.2141999999999999</v>
      </c>
      <c r="H14" s="41">
        <v>1.2732000000000001</v>
      </c>
      <c r="I14" s="41">
        <v>1.2332000000000001</v>
      </c>
      <c r="J14" s="41">
        <v>1.2141999999999999</v>
      </c>
      <c r="K14" s="41">
        <v>1.2123999999999999</v>
      </c>
      <c r="L14" s="41">
        <v>1.2367999999999999</v>
      </c>
      <c r="M14" s="41">
        <v>1.2454000000000001</v>
      </c>
      <c r="N14" s="41">
        <v>1.2735000000000001</v>
      </c>
      <c r="O14" s="42">
        <v>1.3</v>
      </c>
      <c r="P14" s="42">
        <v>1.34</v>
      </c>
      <c r="Q14" s="42">
        <v>1.34</v>
      </c>
      <c r="R14" s="43">
        <v>1.4</v>
      </c>
      <c r="S14" s="44">
        <v>1.36</v>
      </c>
      <c r="T14" s="44">
        <v>1.39</v>
      </c>
      <c r="U14" s="44">
        <v>1.43</v>
      </c>
      <c r="V14" s="44">
        <v>1.56</v>
      </c>
      <c r="W14" s="44">
        <v>1.5</v>
      </c>
      <c r="X14" s="44">
        <v>1.55</v>
      </c>
      <c r="Y14" s="44">
        <v>1.56</v>
      </c>
      <c r="Z14" s="44">
        <v>1.57</v>
      </c>
      <c r="AA14" s="44">
        <v>1.62</v>
      </c>
      <c r="AB14" s="44">
        <v>1.62</v>
      </c>
      <c r="AC14" s="44">
        <v>1.59</v>
      </c>
      <c r="AD14" s="44">
        <v>1.45</v>
      </c>
      <c r="AE14" s="44">
        <v>1.45</v>
      </c>
      <c r="AF14" s="44">
        <v>1.5</v>
      </c>
      <c r="AG14" s="44">
        <v>1.53</v>
      </c>
      <c r="AH14" s="44">
        <v>1.55</v>
      </c>
      <c r="AI14" s="44">
        <v>1.53</v>
      </c>
      <c r="AJ14" s="44">
        <v>1.52</v>
      </c>
      <c r="AK14" s="44">
        <v>1.53</v>
      </c>
      <c r="AL14" s="44">
        <v>1.59</v>
      </c>
      <c r="AM14" s="44">
        <v>1.59</v>
      </c>
      <c r="AN14" s="44">
        <v>1.57</v>
      </c>
      <c r="AO14" s="44">
        <v>1.55</v>
      </c>
      <c r="AP14" s="44">
        <v>1.51</v>
      </c>
      <c r="AQ14" s="44">
        <v>1.47</v>
      </c>
    </row>
    <row r="15" spans="1:43" s="20" customFormat="1" ht="56.25" x14ac:dyDescent="0.3">
      <c r="A15" s="88" t="s">
        <v>156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  <c r="P15" s="19"/>
      <c r="Q15" s="19"/>
      <c r="R15" s="19"/>
    </row>
    <row r="16" spans="1:43" x14ac:dyDescent="0.3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  <c r="P16" s="8"/>
      <c r="Q16" s="8"/>
      <c r="R16" s="8"/>
    </row>
    <row r="17" spans="1:18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/>
      <c r="P17" s="8"/>
      <c r="Q17" s="8"/>
      <c r="R17" s="8"/>
    </row>
    <row r="18" spans="1:18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/>
      <c r="P18" s="8"/>
      <c r="Q18" s="8"/>
      <c r="R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1971-95C3-461F-A12D-512F41EB748F}">
  <dimension ref="A1:S32"/>
  <sheetViews>
    <sheetView showGridLines="0" zoomScaleNormal="100" workbookViewId="0">
      <pane xSplit="1" ySplit="2" topLeftCell="B3" activePane="bottomRight" state="frozen"/>
      <selection pane="topRight" activeCell="A9" sqref="A9"/>
      <selection pane="bottomLeft" activeCell="A9" sqref="A9"/>
      <selection pane="bottomRight" activeCell="Q13" sqref="Q13"/>
    </sheetView>
  </sheetViews>
  <sheetFormatPr defaultColWidth="9.140625" defaultRowHeight="18.75" x14ac:dyDescent="0.3"/>
  <cols>
    <col min="1" max="1" width="61.140625" style="2" customWidth="1"/>
    <col min="2" max="13" width="12.42578125" style="2" customWidth="1"/>
    <col min="14" max="16384" width="9.140625" style="2"/>
  </cols>
  <sheetData>
    <row r="1" spans="1:19" ht="19.5" thickBot="1" x14ac:dyDescent="0.35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"/>
    </row>
    <row r="2" spans="1:19" ht="19.5" thickTop="1" x14ac:dyDescent="0.3">
      <c r="A2" s="85" t="s">
        <v>8</v>
      </c>
      <c r="B2" s="86" t="s">
        <v>9</v>
      </c>
      <c r="C2" s="86" t="s">
        <v>10</v>
      </c>
      <c r="D2" s="86" t="s">
        <v>11</v>
      </c>
      <c r="E2" s="86" t="s">
        <v>12</v>
      </c>
      <c r="F2" s="86" t="s">
        <v>13</v>
      </c>
      <c r="G2" s="86" t="s">
        <v>14</v>
      </c>
      <c r="H2" s="86" t="s">
        <v>15</v>
      </c>
      <c r="I2" s="86" t="s">
        <v>16</v>
      </c>
      <c r="J2" s="86" t="s">
        <v>17</v>
      </c>
      <c r="K2" s="86" t="s">
        <v>18</v>
      </c>
      <c r="L2" s="86" t="s">
        <v>19</v>
      </c>
      <c r="M2" s="86" t="s">
        <v>162</v>
      </c>
      <c r="N2" s="86" t="s">
        <v>228</v>
      </c>
      <c r="O2" s="86" t="s">
        <v>237</v>
      </c>
      <c r="P2" s="86" t="s">
        <v>238</v>
      </c>
      <c r="Q2" s="86" t="s">
        <v>239</v>
      </c>
      <c r="R2" s="86" t="s">
        <v>247</v>
      </c>
      <c r="S2" s="1"/>
    </row>
    <row r="3" spans="1:19" x14ac:dyDescent="0.3">
      <c r="A3" s="2" t="s">
        <v>164</v>
      </c>
      <c r="B3" s="22">
        <v>46.53</v>
      </c>
      <c r="C3" s="22">
        <v>47.12</v>
      </c>
      <c r="D3" s="22">
        <v>48.292430000000003</v>
      </c>
      <c r="E3" s="22">
        <v>48.61</v>
      </c>
      <c r="F3" s="22">
        <v>49.625010000000003</v>
      </c>
      <c r="G3" s="22">
        <v>49.240659999999998</v>
      </c>
      <c r="H3" s="22">
        <v>48.883389999999999</v>
      </c>
      <c r="I3" s="22">
        <v>49.15</v>
      </c>
      <c r="J3" s="22">
        <v>48.59</v>
      </c>
      <c r="K3" s="22">
        <v>48.338509999999999</v>
      </c>
      <c r="L3" s="2">
        <v>48.14</v>
      </c>
      <c r="M3" s="22">
        <v>47.99</v>
      </c>
      <c r="N3" s="22">
        <v>49.23</v>
      </c>
      <c r="O3" s="22">
        <v>49.89</v>
      </c>
      <c r="P3" s="22">
        <v>51.2</v>
      </c>
      <c r="Q3" s="22">
        <v>52.25</v>
      </c>
      <c r="R3" s="22">
        <v>52.73</v>
      </c>
    </row>
    <row r="4" spans="1:19" x14ac:dyDescent="0.3">
      <c r="A4" s="54" t="s">
        <v>165</v>
      </c>
      <c r="B4" s="54">
        <v>266.93</v>
      </c>
      <c r="C4" s="54">
        <v>269.13</v>
      </c>
      <c r="D4" s="54">
        <v>272.87</v>
      </c>
      <c r="E4" s="54">
        <v>276.31</v>
      </c>
      <c r="F4" s="54">
        <v>279.89999999999998</v>
      </c>
      <c r="G4" s="54">
        <v>282.3</v>
      </c>
      <c r="H4" s="54">
        <v>281.39999999999998</v>
      </c>
      <c r="I4" s="54">
        <v>283.08999999999997</v>
      </c>
      <c r="J4" s="54">
        <v>283.5</v>
      </c>
      <c r="K4" s="54">
        <v>289.97000000000003</v>
      </c>
      <c r="L4" s="54">
        <v>291.36</v>
      </c>
      <c r="M4" s="55">
        <v>298.01</v>
      </c>
      <c r="N4" s="55">
        <v>299.04000000000002</v>
      </c>
      <c r="O4" s="55">
        <v>302.98</v>
      </c>
      <c r="P4" s="55">
        <v>314.66000000000003</v>
      </c>
      <c r="Q4" s="55">
        <v>311.58999999999997</v>
      </c>
      <c r="R4" s="55">
        <v>313.62</v>
      </c>
    </row>
    <row r="5" spans="1:19" x14ac:dyDescent="0.3">
      <c r="A5" s="59" t="s">
        <v>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61"/>
      <c r="O5" s="61"/>
      <c r="P5" s="61"/>
      <c r="Q5" s="61"/>
      <c r="R5" s="61"/>
      <c r="S5" s="1"/>
    </row>
    <row r="6" spans="1:19" x14ac:dyDescent="0.3">
      <c r="A6" s="59" t="s">
        <v>21</v>
      </c>
      <c r="B6" s="61">
        <v>4.0599999999999996</v>
      </c>
      <c r="C6" s="61">
        <v>3.49</v>
      </c>
      <c r="D6" s="61">
        <v>3.56</v>
      </c>
      <c r="E6" s="61">
        <v>3.34</v>
      </c>
      <c r="F6" s="61">
        <v>3.03</v>
      </c>
      <c r="G6" s="61">
        <v>2.31</v>
      </c>
      <c r="H6" s="61">
        <v>1.62</v>
      </c>
      <c r="I6" s="61">
        <v>2.0099999999999998</v>
      </c>
      <c r="J6" s="61">
        <v>1.41</v>
      </c>
      <c r="K6" s="61">
        <v>0.04</v>
      </c>
      <c r="L6" s="61">
        <v>0.49</v>
      </c>
      <c r="M6" s="61">
        <v>1.17</v>
      </c>
      <c r="N6" s="61">
        <v>2.74</v>
      </c>
      <c r="O6" s="61">
        <v>3.21</v>
      </c>
      <c r="P6" s="61">
        <v>3.4</v>
      </c>
      <c r="Q6" s="61">
        <v>3.48</v>
      </c>
      <c r="R6" s="61">
        <v>3.93</v>
      </c>
      <c r="S6" s="1"/>
    </row>
    <row r="7" spans="1:19" x14ac:dyDescent="0.3">
      <c r="A7" s="59" t="s">
        <v>22</v>
      </c>
      <c r="B7" s="61">
        <v>1.812688821752273</v>
      </c>
      <c r="C7" s="61">
        <v>1.6112789526686822</v>
      </c>
      <c r="D7" s="61">
        <v>1.2072434607645732</v>
      </c>
      <c r="E7" s="61">
        <v>0.60060060060058706</v>
      </c>
      <c r="F7" s="61">
        <v>-0.19920318725099584</v>
      </c>
      <c r="G7" s="61">
        <v>-0.39721946375372852</v>
      </c>
      <c r="H7" s="61">
        <v>-0.79207920792079278</v>
      </c>
      <c r="I7" s="61">
        <v>0</v>
      </c>
      <c r="J7" s="61">
        <v>-0.19762845849802257</v>
      </c>
      <c r="K7" s="61">
        <v>-1.1753183153770719</v>
      </c>
      <c r="L7" s="61">
        <v>-0.58765915768853594</v>
      </c>
      <c r="M7" s="61">
        <v>0.29527559055120278</v>
      </c>
      <c r="N7" s="61">
        <v>1.1869436201780381</v>
      </c>
      <c r="O7" s="61">
        <v>2.1803766105054301</v>
      </c>
      <c r="P7" s="61">
        <v>3.9761431411530879</v>
      </c>
      <c r="Q7" s="61">
        <v>8.2587064676616926</v>
      </c>
      <c r="R7" s="61">
        <v>9.6806387225548907</v>
      </c>
      <c r="S7" s="1"/>
    </row>
    <row r="8" spans="1:19" x14ac:dyDescent="0.3">
      <c r="A8" s="59" t="s">
        <v>23</v>
      </c>
      <c r="B8" s="61">
        <v>7.7</v>
      </c>
      <c r="C8" s="61">
        <v>3.8</v>
      </c>
      <c r="D8" s="61">
        <v>6.6</v>
      </c>
      <c r="E8" s="61">
        <v>5.7</v>
      </c>
      <c r="F8" s="61">
        <v>4.8</v>
      </c>
      <c r="G8" s="61">
        <v>3</v>
      </c>
      <c r="H8" s="61">
        <v>5</v>
      </c>
      <c r="I8" s="61">
        <v>3.6</v>
      </c>
      <c r="J8" s="61">
        <v>5.5</v>
      </c>
      <c r="K8" s="61">
        <v>0</v>
      </c>
      <c r="L8" s="61">
        <v>6.5</v>
      </c>
      <c r="M8" s="61">
        <v>5.8</v>
      </c>
      <c r="N8" s="61">
        <v>4.5</v>
      </c>
      <c r="O8" s="61">
        <v>5.3</v>
      </c>
      <c r="P8" s="61">
        <v>3.2</v>
      </c>
      <c r="Q8" s="61">
        <v>4.9000000000000004</v>
      </c>
      <c r="R8" s="61">
        <v>5.0999999999999996</v>
      </c>
      <c r="S8" s="1"/>
    </row>
    <row r="9" spans="1:19" x14ac:dyDescent="0.3">
      <c r="A9" s="59" t="s">
        <v>161</v>
      </c>
      <c r="B9" s="63">
        <v>57.7</v>
      </c>
      <c r="C9" s="63">
        <v>58.8</v>
      </c>
      <c r="D9" s="63">
        <v>59.5</v>
      </c>
      <c r="E9" s="63">
        <v>59.7</v>
      </c>
      <c r="F9" s="63">
        <v>59.3</v>
      </c>
      <c r="G9" s="63">
        <v>61</v>
      </c>
      <c r="H9" s="63">
        <v>61.1</v>
      </c>
      <c r="I9" s="63">
        <v>63.2</v>
      </c>
      <c r="J9" s="63">
        <v>61</v>
      </c>
      <c r="K9" s="63">
        <v>60.4</v>
      </c>
      <c r="L9" s="63">
        <v>59.7</v>
      </c>
      <c r="M9" s="61">
        <v>57.8</v>
      </c>
      <c r="N9" s="61">
        <v>58.4</v>
      </c>
      <c r="O9" s="61">
        <v>58.9</v>
      </c>
      <c r="P9" s="61">
        <v>57</v>
      </c>
      <c r="Q9" s="61">
        <v>58.3</v>
      </c>
      <c r="R9" s="61">
        <v>59.3</v>
      </c>
      <c r="S9" s="1"/>
    </row>
    <row r="10" spans="1:19" x14ac:dyDescent="0.3">
      <c r="A10" s="59" t="s">
        <v>166</v>
      </c>
      <c r="B10" s="61">
        <v>1.96</v>
      </c>
      <c r="C10" s="61">
        <v>1.7</v>
      </c>
      <c r="D10" s="61">
        <v>1.96</v>
      </c>
      <c r="E10" s="61">
        <v>2.23</v>
      </c>
      <c r="F10" s="61">
        <v>1.88</v>
      </c>
      <c r="G10" s="61">
        <v>1.85</v>
      </c>
      <c r="H10" s="61">
        <v>1.96</v>
      </c>
      <c r="I10" s="61">
        <v>1.86</v>
      </c>
      <c r="J10" s="61">
        <v>1.89</v>
      </c>
      <c r="K10" s="61">
        <v>1.96</v>
      </c>
      <c r="L10" s="61">
        <v>1.7</v>
      </c>
      <c r="M10" s="61">
        <v>1.7450000000000001</v>
      </c>
      <c r="N10" s="61">
        <v>1.93</v>
      </c>
      <c r="O10" s="61">
        <v>1.84</v>
      </c>
      <c r="P10" s="61">
        <v>2</v>
      </c>
      <c r="Q10" s="61">
        <v>2.4300000000000002</v>
      </c>
      <c r="R10" s="61">
        <v>1.94</v>
      </c>
      <c r="S10" s="1"/>
    </row>
    <row r="11" spans="1:19" s="4" customFormat="1" x14ac:dyDescent="0.3">
      <c r="A11" s="64" t="s">
        <v>24</v>
      </c>
      <c r="B11" s="37">
        <v>-4.9549999999999983</v>
      </c>
      <c r="C11" s="37">
        <v>3.0829999999999984</v>
      </c>
      <c r="D11" s="37">
        <v>-3.3999999999999986</v>
      </c>
      <c r="E11" s="37">
        <v>-8.5889999999999915</v>
      </c>
      <c r="F11" s="37">
        <f>SUM(F12:F13)</f>
        <v>-6.8000000000000007</v>
      </c>
      <c r="G11" s="37">
        <v>-2.5650000000000048</v>
      </c>
      <c r="H11" s="37">
        <v>-10.901000000000003</v>
      </c>
      <c r="I11" s="37">
        <v>-10.887</v>
      </c>
      <c r="J11" s="37">
        <v>-13.314999999999998</v>
      </c>
      <c r="K11" s="37">
        <v>-24.241999999999997</v>
      </c>
      <c r="L11" s="37">
        <v>-7.1449999999999925</v>
      </c>
      <c r="M11" s="37">
        <v>-2.36</v>
      </c>
      <c r="N11" s="37">
        <v>-13.14</v>
      </c>
      <c r="O11" s="37">
        <f>SUM(O12:O13)</f>
        <v>-9.27</v>
      </c>
      <c r="P11" s="37">
        <f t="shared" ref="P11:R11" si="0">SUM(P12:P13)</f>
        <v>0.32000000000000028</v>
      </c>
      <c r="Q11" s="37">
        <f t="shared" si="0"/>
        <v>-9.7799999999999976</v>
      </c>
      <c r="R11" s="37">
        <f t="shared" si="0"/>
        <v>-12.489999999999995</v>
      </c>
    </row>
    <row r="12" spans="1:19" s="4" customFormat="1" x14ac:dyDescent="0.3">
      <c r="A12" s="66" t="s">
        <v>25</v>
      </c>
      <c r="B12" s="51">
        <v>-22.990000000000002</v>
      </c>
      <c r="C12" s="51">
        <v>-14.050000000000004</v>
      </c>
      <c r="D12" s="51">
        <v>-21.54</v>
      </c>
      <c r="E12" s="51">
        <v>-24.529999999999994</v>
      </c>
      <c r="F12" s="51">
        <f>38.3-60.86</f>
        <v>-22.560000000000002</v>
      </c>
      <c r="G12" s="51">
        <v>-18.78</v>
      </c>
      <c r="H12" s="51">
        <v>-27.35</v>
      </c>
      <c r="I12" s="51">
        <v>-26.490000000000002</v>
      </c>
      <c r="J12" s="51">
        <v>-32.15</v>
      </c>
      <c r="K12" s="51">
        <v>-41.68</v>
      </c>
      <c r="L12" s="51">
        <v>-24.529999999999994</v>
      </c>
      <c r="M12" s="51">
        <v>-25.04</v>
      </c>
      <c r="N12" s="51">
        <v>-34.68</v>
      </c>
      <c r="O12" s="51">
        <v>-27.1</v>
      </c>
      <c r="P12" s="51">
        <v>-20.67</v>
      </c>
      <c r="Q12" s="51">
        <v>-28.38</v>
      </c>
      <c r="R12" s="51">
        <f>45.2-73.41</f>
        <v>-28.209999999999994</v>
      </c>
    </row>
    <row r="13" spans="1:19" s="4" customFormat="1" x14ac:dyDescent="0.3">
      <c r="A13" s="65" t="s">
        <v>26</v>
      </c>
      <c r="B13" s="42">
        <v>18.035000000000004</v>
      </c>
      <c r="C13" s="42">
        <v>17.133000000000003</v>
      </c>
      <c r="D13" s="42">
        <v>18.14</v>
      </c>
      <c r="E13" s="42">
        <v>15.941000000000003</v>
      </c>
      <c r="F13" s="42">
        <f>32.46-16.7</f>
        <v>15.760000000000002</v>
      </c>
      <c r="G13" s="42">
        <v>16.214999999999996</v>
      </c>
      <c r="H13" s="42">
        <v>16.448999999999998</v>
      </c>
      <c r="I13" s="42">
        <v>15.603000000000002</v>
      </c>
      <c r="J13" s="42">
        <v>18.835000000000001</v>
      </c>
      <c r="K13" s="42">
        <v>17.438000000000002</v>
      </c>
      <c r="L13" s="42">
        <v>17.385000000000002</v>
      </c>
      <c r="M13" s="42">
        <v>22.67</v>
      </c>
      <c r="N13" s="42">
        <f>38.16-16.63</f>
        <v>21.529999999999998</v>
      </c>
      <c r="O13" s="42">
        <f>34.7-16.87</f>
        <v>17.830000000000002</v>
      </c>
      <c r="P13" s="42">
        <f>38.2-17.21</f>
        <v>20.990000000000002</v>
      </c>
      <c r="Q13" s="42">
        <f>37.02-18.42</f>
        <v>18.600000000000001</v>
      </c>
      <c r="R13" s="42">
        <f>33.36-17.64</f>
        <v>15.719999999999999</v>
      </c>
    </row>
    <row r="14" spans="1:19" x14ac:dyDescent="0.3">
      <c r="A14" s="57" t="s">
        <v>139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1"/>
    </row>
    <row r="15" spans="1:19" x14ac:dyDescent="0.3">
      <c r="A15" s="57" t="s">
        <v>246</v>
      </c>
      <c r="B15" s="58">
        <v>6.56</v>
      </c>
      <c r="C15" s="58">
        <v>6.49</v>
      </c>
      <c r="D15" s="58">
        <v>6.65</v>
      </c>
      <c r="E15" s="58">
        <v>6.34</v>
      </c>
      <c r="F15" s="58">
        <v>6.11</v>
      </c>
      <c r="G15" s="58">
        <v>5.75</v>
      </c>
      <c r="H15" s="58">
        <v>5.61</v>
      </c>
      <c r="I15" s="58">
        <v>5.56</v>
      </c>
      <c r="J15" s="58">
        <v>5.6</v>
      </c>
      <c r="K15" s="58">
        <v>5.57</v>
      </c>
      <c r="L15" s="58">
        <v>5.59</v>
      </c>
      <c r="M15" s="58">
        <v>5.67</v>
      </c>
      <c r="N15" s="58">
        <v>5.66</v>
      </c>
      <c r="O15" s="58">
        <v>5.65</v>
      </c>
      <c r="P15" s="58">
        <v>6.07</v>
      </c>
      <c r="Q15" s="58">
        <v>5.79</v>
      </c>
      <c r="R15" s="58">
        <v>5.84</v>
      </c>
      <c r="S15" s="1"/>
    </row>
    <row r="16" spans="1:19" x14ac:dyDescent="0.3">
      <c r="A16" s="57" t="s">
        <v>28</v>
      </c>
      <c r="B16" s="58">
        <v>7.02</v>
      </c>
      <c r="C16" s="58">
        <v>7.02</v>
      </c>
      <c r="D16" s="58">
        <v>7.03</v>
      </c>
      <c r="E16" s="58">
        <v>7.1</v>
      </c>
      <c r="F16" s="58">
        <v>7.07</v>
      </c>
      <c r="G16" s="58">
        <v>7</v>
      </c>
      <c r="H16" s="58">
        <v>6.92</v>
      </c>
      <c r="I16" s="58">
        <v>6.87</v>
      </c>
      <c r="J16" s="58">
        <v>6.82</v>
      </c>
      <c r="K16" s="58">
        <v>6.78</v>
      </c>
      <c r="L16" s="58">
        <v>6.73</v>
      </c>
      <c r="M16" s="58">
        <v>5.59</v>
      </c>
      <c r="N16" s="58">
        <v>6.64</v>
      </c>
      <c r="O16" s="58">
        <v>6.62</v>
      </c>
      <c r="P16" s="58">
        <v>6.62</v>
      </c>
      <c r="Q16" s="58">
        <v>6.59</v>
      </c>
      <c r="R16" s="58">
        <v>6.57</v>
      </c>
      <c r="S16" s="1"/>
    </row>
    <row r="17" spans="1:19" x14ac:dyDescent="0.3">
      <c r="A17" s="57" t="s">
        <v>140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1"/>
    </row>
    <row r="18" spans="1:19" x14ac:dyDescent="0.3">
      <c r="A18" s="57" t="s">
        <v>27</v>
      </c>
      <c r="B18" s="58">
        <v>9.31</v>
      </c>
      <c r="C18" s="58">
        <v>9.4</v>
      </c>
      <c r="D18" s="58">
        <v>9.35</v>
      </c>
      <c r="E18" s="58">
        <v>9.26</v>
      </c>
      <c r="F18" s="58">
        <v>9.1999999999999993</v>
      </c>
      <c r="G18" s="58">
        <v>8.6199999999999992</v>
      </c>
      <c r="H18" s="58">
        <v>8.81</v>
      </c>
      <c r="I18" s="58">
        <v>8.74</v>
      </c>
      <c r="J18" s="58">
        <v>8.5</v>
      </c>
      <c r="K18" s="58">
        <v>8.61</v>
      </c>
      <c r="L18" s="58">
        <v>8.7100000000000009</v>
      </c>
      <c r="M18" s="58">
        <v>8.23</v>
      </c>
      <c r="N18" s="58">
        <v>8.49</v>
      </c>
      <c r="O18" s="58">
        <v>8.44</v>
      </c>
      <c r="P18" s="58">
        <v>8.4</v>
      </c>
      <c r="Q18" s="58">
        <v>8.5</v>
      </c>
      <c r="R18" s="58">
        <v>8.51</v>
      </c>
      <c r="S18" s="1"/>
    </row>
    <row r="19" spans="1:19" x14ac:dyDescent="0.3">
      <c r="A19" s="57" t="s">
        <v>28</v>
      </c>
      <c r="B19" s="58">
        <v>9.8699999999999992</v>
      </c>
      <c r="C19" s="58">
        <v>9.8000000000000007</v>
      </c>
      <c r="D19" s="58">
        <v>9.77</v>
      </c>
      <c r="E19" s="58">
        <v>9.6999999999999993</v>
      </c>
      <c r="F19" s="58">
        <v>9.69</v>
      </c>
      <c r="G19" s="58">
        <v>9.44</v>
      </c>
      <c r="H19" s="58">
        <v>9.3800000000000008</v>
      </c>
      <c r="I19" s="58">
        <v>9.32</v>
      </c>
      <c r="J19" s="58">
        <v>9.26</v>
      </c>
      <c r="K19" s="58">
        <v>9.24</v>
      </c>
      <c r="L19" s="58">
        <v>9.2100000000000009</v>
      </c>
      <c r="M19" s="58">
        <v>9.06</v>
      </c>
      <c r="N19" s="58">
        <v>9.0399999999999991</v>
      </c>
      <c r="O19" s="58">
        <v>9</v>
      </c>
      <c r="P19" s="58">
        <v>8.99</v>
      </c>
      <c r="Q19" s="58">
        <v>8.98</v>
      </c>
      <c r="R19" s="58">
        <v>8.9700000000000006</v>
      </c>
      <c r="S19" s="1"/>
    </row>
    <row r="20" spans="1:19" x14ac:dyDescent="0.3">
      <c r="A20" s="57" t="s">
        <v>29</v>
      </c>
      <c r="B20" s="58"/>
      <c r="C20" s="58"/>
      <c r="D20" s="58"/>
      <c r="E20" s="58">
        <v>5.0999999999999996</v>
      </c>
      <c r="F20" s="58">
        <v>5.6</v>
      </c>
      <c r="G20" s="58">
        <v>5.6</v>
      </c>
      <c r="H20" s="58">
        <v>5.2</v>
      </c>
      <c r="I20" s="58">
        <v>5.0999999999999996</v>
      </c>
      <c r="J20" s="58">
        <v>5.3</v>
      </c>
      <c r="K20" s="58">
        <v>5.2</v>
      </c>
      <c r="L20" s="58">
        <v>4.7</v>
      </c>
      <c r="M20" s="58">
        <v>4.8</v>
      </c>
      <c r="N20" s="58">
        <v>5</v>
      </c>
      <c r="O20" s="58">
        <v>4.9000000000000004</v>
      </c>
      <c r="P20" s="58">
        <v>5.0999999999999996</v>
      </c>
      <c r="Q20" s="58">
        <v>5.2</v>
      </c>
      <c r="R20" s="58">
        <v>5.5</v>
      </c>
      <c r="S20" s="1"/>
    </row>
    <row r="21" spans="1:19" ht="75" x14ac:dyDescent="0.3">
      <c r="A21" s="89" t="s">
        <v>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</row>
    <row r="22" spans="1:19" x14ac:dyDescent="0.3">
      <c r="A22" s="90" t="s">
        <v>274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"/>
      <c r="M23" s="1"/>
      <c r="N23" s="1"/>
      <c r="O23" s="1"/>
      <c r="P23" s="1"/>
      <c r="Q23" s="1"/>
      <c r="R23" s="1"/>
      <c r="S23" s="1"/>
    </row>
    <row r="24" spans="1:19" x14ac:dyDescent="0.3">
      <c r="L24" s="1"/>
      <c r="M24" s="1"/>
      <c r="N24" s="1"/>
      <c r="O24" s="1"/>
      <c r="P24" s="1"/>
      <c r="Q24" s="1"/>
      <c r="R24" s="1"/>
      <c r="S24" s="1"/>
    </row>
    <row r="25" spans="1:19" x14ac:dyDescent="0.3">
      <c r="L25" s="1"/>
      <c r="M25" s="1"/>
      <c r="N25" s="1"/>
      <c r="O25" s="1"/>
      <c r="P25" s="1"/>
      <c r="Q25" s="1"/>
      <c r="R25" s="1"/>
      <c r="S25" s="1"/>
    </row>
    <row r="26" spans="1:19" x14ac:dyDescent="0.3">
      <c r="L26" s="1"/>
      <c r="M26" s="1"/>
      <c r="N26" s="1"/>
      <c r="O26" s="1"/>
      <c r="P26" s="1"/>
      <c r="Q26" s="1"/>
      <c r="R26" s="1"/>
      <c r="S26" s="1"/>
    </row>
    <row r="27" spans="1:19" x14ac:dyDescent="0.3">
      <c r="L27" s="1"/>
      <c r="M27" s="1"/>
      <c r="N27" s="1"/>
      <c r="O27" s="1"/>
      <c r="P27" s="1"/>
      <c r="Q27" s="1"/>
      <c r="R27" s="1"/>
      <c r="S27" s="1"/>
    </row>
    <row r="28" spans="1:19" x14ac:dyDescent="0.3">
      <c r="L28" s="1"/>
      <c r="M28" s="1"/>
      <c r="N28" s="1"/>
      <c r="O28" s="1"/>
      <c r="P28" s="1"/>
      <c r="Q28" s="1"/>
      <c r="R28" s="1"/>
      <c r="S28" s="1"/>
    </row>
    <row r="29" spans="1:19" x14ac:dyDescent="0.3">
      <c r="L29" s="1"/>
      <c r="M29" s="1"/>
      <c r="N29" s="1"/>
      <c r="O29" s="1"/>
      <c r="P29" s="1"/>
      <c r="Q29" s="1"/>
      <c r="R29" s="1"/>
      <c r="S29" s="1"/>
    </row>
    <row r="30" spans="1:19" x14ac:dyDescent="0.3">
      <c r="L30" s="1"/>
      <c r="M30" s="1"/>
      <c r="N30" s="1"/>
      <c r="O30" s="1"/>
      <c r="P30" s="1"/>
      <c r="Q30" s="1"/>
      <c r="R30" s="1"/>
      <c r="S30" s="1"/>
    </row>
    <row r="31" spans="1:19" x14ac:dyDescent="0.3">
      <c r="L31" s="1"/>
      <c r="M31" s="1"/>
      <c r="N31" s="1"/>
      <c r="O31" s="1"/>
      <c r="P31" s="1"/>
      <c r="Q31" s="1"/>
      <c r="R31" s="1"/>
      <c r="S31" s="1"/>
    </row>
    <row r="32" spans="1:19" x14ac:dyDescent="0.3">
      <c r="L32" s="1"/>
      <c r="M32" s="1"/>
      <c r="N32" s="1"/>
      <c r="O32" s="1"/>
      <c r="P32" s="1"/>
      <c r="Q32" s="1"/>
      <c r="R32" s="1"/>
      <c r="S32" s="1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2CE0-DBC1-47E9-9287-2DD858BE1253}">
  <dimension ref="A1:N19"/>
  <sheetViews>
    <sheetView showGridLines="0" zoomScaleNormal="100" workbookViewId="0">
      <pane xSplit="1" ySplit="2" topLeftCell="I3" activePane="bottomRight" state="frozen"/>
      <selection pane="topRight" activeCell="A9" sqref="A9"/>
      <selection pane="bottomLeft" activeCell="A9" sqref="A9"/>
      <selection pane="bottomRight" activeCell="A15" sqref="A15"/>
    </sheetView>
  </sheetViews>
  <sheetFormatPr defaultColWidth="9.140625" defaultRowHeight="18.75" x14ac:dyDescent="0.3"/>
  <cols>
    <col min="1" max="1" width="77.42578125" style="2" customWidth="1"/>
    <col min="2" max="12" width="18" style="2" customWidth="1"/>
    <col min="13" max="13" width="13.5703125" style="2" customWidth="1"/>
    <col min="14" max="14" width="9.42578125" style="2" bestFit="1" customWidth="1"/>
    <col min="15" max="16384" width="9.140625" style="2"/>
  </cols>
  <sheetData>
    <row r="1" spans="1:14" ht="19.5" thickBot="1" x14ac:dyDescent="0.35">
      <c r="A1" s="28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9.5" thickTop="1" x14ac:dyDescent="0.3">
      <c r="A2" s="85" t="s">
        <v>32</v>
      </c>
      <c r="B2" s="86" t="s">
        <v>33</v>
      </c>
      <c r="C2" s="86" t="s">
        <v>34</v>
      </c>
      <c r="D2" s="86" t="s">
        <v>35</v>
      </c>
      <c r="E2" s="86" t="s">
        <v>36</v>
      </c>
      <c r="F2" s="86" t="s">
        <v>37</v>
      </c>
      <c r="G2" s="86" t="s">
        <v>38</v>
      </c>
      <c r="H2" s="86" t="s">
        <v>39</v>
      </c>
      <c r="I2" s="86" t="s">
        <v>11</v>
      </c>
      <c r="J2" s="86" t="s">
        <v>14</v>
      </c>
      <c r="K2" s="86" t="s">
        <v>17</v>
      </c>
      <c r="L2" s="86" t="s">
        <v>162</v>
      </c>
      <c r="M2" s="86" t="s">
        <v>241</v>
      </c>
    </row>
    <row r="3" spans="1:14" x14ac:dyDescent="0.3">
      <c r="A3" s="59" t="s">
        <v>167</v>
      </c>
      <c r="B3" s="69" t="s">
        <v>174</v>
      </c>
      <c r="C3" s="69" t="s">
        <v>175</v>
      </c>
      <c r="D3" s="69" t="s">
        <v>176</v>
      </c>
      <c r="E3" s="69" t="s">
        <v>177</v>
      </c>
      <c r="F3" s="69" t="s">
        <v>178</v>
      </c>
      <c r="G3" s="69" t="s">
        <v>179</v>
      </c>
      <c r="H3" s="69" t="s">
        <v>180</v>
      </c>
      <c r="I3" s="69" t="s">
        <v>181</v>
      </c>
      <c r="J3" s="69" t="s">
        <v>252</v>
      </c>
      <c r="K3" s="79" t="s">
        <v>253</v>
      </c>
      <c r="L3" s="73" t="s">
        <v>254</v>
      </c>
      <c r="M3" s="73" t="s">
        <v>255</v>
      </c>
    </row>
    <row r="4" spans="1:14" x14ac:dyDescent="0.3">
      <c r="A4" s="59" t="s">
        <v>168</v>
      </c>
      <c r="B4" s="68" t="s">
        <v>217</v>
      </c>
      <c r="C4" s="68" t="s">
        <v>218</v>
      </c>
      <c r="D4" s="68" t="s">
        <v>219</v>
      </c>
      <c r="E4" s="68" t="s">
        <v>220</v>
      </c>
      <c r="F4" s="68" t="s">
        <v>221</v>
      </c>
      <c r="G4" s="68" t="s">
        <v>222</v>
      </c>
      <c r="H4" s="68" t="s">
        <v>223</v>
      </c>
      <c r="I4" s="68" t="s">
        <v>224</v>
      </c>
      <c r="J4" s="68" t="s">
        <v>248</v>
      </c>
      <c r="K4" s="95" t="s">
        <v>249</v>
      </c>
      <c r="L4" s="79" t="s">
        <v>250</v>
      </c>
      <c r="M4" s="79" t="s">
        <v>251</v>
      </c>
    </row>
    <row r="5" spans="1:14" x14ac:dyDescent="0.3">
      <c r="A5" s="64" t="s">
        <v>169</v>
      </c>
      <c r="B5" s="68" t="s">
        <v>182</v>
      </c>
      <c r="C5" s="68" t="s">
        <v>183</v>
      </c>
      <c r="D5" s="68" t="s">
        <v>184</v>
      </c>
      <c r="E5" s="68" t="s">
        <v>185</v>
      </c>
      <c r="F5" s="68" t="s">
        <v>186</v>
      </c>
      <c r="G5" s="68" t="s">
        <v>187</v>
      </c>
      <c r="H5" s="68" t="s">
        <v>188</v>
      </c>
      <c r="I5" s="68" t="s">
        <v>189</v>
      </c>
      <c r="J5" s="68" t="s">
        <v>256</v>
      </c>
      <c r="K5" s="68" t="s">
        <v>257</v>
      </c>
      <c r="L5" s="79" t="s">
        <v>258</v>
      </c>
      <c r="M5" s="79" t="s">
        <v>259</v>
      </c>
    </row>
    <row r="6" spans="1:14" x14ac:dyDescent="0.3">
      <c r="A6" s="59" t="s">
        <v>170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79"/>
      <c r="M6" s="79"/>
    </row>
    <row r="7" spans="1:14" x14ac:dyDescent="0.3">
      <c r="A7" s="59" t="s">
        <v>81</v>
      </c>
      <c r="B7" s="76" t="s">
        <v>190</v>
      </c>
      <c r="C7" s="76" t="s">
        <v>191</v>
      </c>
      <c r="D7" s="76" t="s">
        <v>192</v>
      </c>
      <c r="E7" s="76" t="s">
        <v>193</v>
      </c>
      <c r="F7" s="76" t="s">
        <v>194</v>
      </c>
      <c r="G7" s="76" t="s">
        <v>195</v>
      </c>
      <c r="H7" s="76" t="s">
        <v>196</v>
      </c>
      <c r="I7" s="76" t="s">
        <v>197</v>
      </c>
      <c r="J7" s="76" t="s">
        <v>260</v>
      </c>
      <c r="K7" s="68" t="s">
        <v>261</v>
      </c>
      <c r="L7" s="96" t="s">
        <v>262</v>
      </c>
      <c r="M7" s="96" t="s">
        <v>263</v>
      </c>
      <c r="N7" s="71"/>
    </row>
    <row r="8" spans="1:14" x14ac:dyDescent="0.3">
      <c r="A8" s="77" t="s">
        <v>82</v>
      </c>
      <c r="B8" s="78" t="s">
        <v>198</v>
      </c>
      <c r="C8" s="78" t="s">
        <v>199</v>
      </c>
      <c r="D8" s="78" t="s">
        <v>200</v>
      </c>
      <c r="E8" s="78" t="s">
        <v>201</v>
      </c>
      <c r="F8" s="78" t="s">
        <v>202</v>
      </c>
      <c r="G8" s="78" t="s">
        <v>203</v>
      </c>
      <c r="H8" s="78" t="s">
        <v>204</v>
      </c>
      <c r="I8" s="78" t="s">
        <v>205</v>
      </c>
      <c r="J8" s="78" t="s">
        <v>206</v>
      </c>
      <c r="K8" s="79" t="s">
        <v>207</v>
      </c>
      <c r="L8" s="96" t="s">
        <v>208</v>
      </c>
      <c r="M8" s="96" t="s">
        <v>264</v>
      </c>
      <c r="N8" s="71"/>
    </row>
    <row r="9" spans="1:14" x14ac:dyDescent="0.3">
      <c r="A9" s="57" t="s">
        <v>83</v>
      </c>
      <c r="B9" s="75" t="s">
        <v>209</v>
      </c>
      <c r="C9" s="75" t="s">
        <v>210</v>
      </c>
      <c r="D9" s="75" t="s">
        <v>211</v>
      </c>
      <c r="E9" s="75" t="s">
        <v>212</v>
      </c>
      <c r="F9" s="75" t="s">
        <v>213</v>
      </c>
      <c r="G9" s="75" t="s">
        <v>214</v>
      </c>
      <c r="H9" s="75" t="s">
        <v>215</v>
      </c>
      <c r="I9" s="75" t="s">
        <v>216</v>
      </c>
      <c r="J9" s="75" t="s">
        <v>265</v>
      </c>
      <c r="K9" s="73" t="s">
        <v>266</v>
      </c>
      <c r="L9" s="96" t="s">
        <v>267</v>
      </c>
      <c r="M9" s="96" t="s">
        <v>268</v>
      </c>
      <c r="N9" s="71"/>
    </row>
    <row r="10" spans="1:14" x14ac:dyDescent="0.3">
      <c r="A10" s="57" t="s">
        <v>85</v>
      </c>
      <c r="B10" s="75">
        <v>4.8</v>
      </c>
      <c r="C10" s="75">
        <v>7.8</v>
      </c>
      <c r="D10" s="75">
        <v>6.3</v>
      </c>
      <c r="E10" s="75">
        <v>5.0999999999999996</v>
      </c>
      <c r="F10" s="75">
        <v>7.39</v>
      </c>
      <c r="G10" s="75">
        <v>5.86</v>
      </c>
      <c r="H10" s="75">
        <v>6.22</v>
      </c>
      <c r="I10" s="75">
        <v>6.11</v>
      </c>
      <c r="J10" s="75">
        <v>4.5</v>
      </c>
      <c r="K10" s="72">
        <v>4.72</v>
      </c>
      <c r="L10" s="80">
        <v>4.08</v>
      </c>
      <c r="M10" s="80">
        <v>4.25</v>
      </c>
    </row>
    <row r="11" spans="1:14" x14ac:dyDescent="0.3">
      <c r="A11" s="57" t="s">
        <v>86</v>
      </c>
      <c r="B11" s="75">
        <v>4.63</v>
      </c>
      <c r="C11" s="75">
        <v>6.43</v>
      </c>
      <c r="D11" s="75">
        <v>5.37</v>
      </c>
      <c r="E11" s="75">
        <v>5.01</v>
      </c>
      <c r="F11" s="75">
        <v>4.9000000000000004</v>
      </c>
      <c r="G11" s="75">
        <v>4.25</v>
      </c>
      <c r="H11" s="75">
        <v>5.64</v>
      </c>
      <c r="I11" s="75">
        <v>3.7</v>
      </c>
      <c r="J11" s="75">
        <v>2.89</v>
      </c>
      <c r="K11" s="72">
        <v>1.68</v>
      </c>
      <c r="L11" s="80">
        <v>0.56999999999999995</v>
      </c>
      <c r="M11" s="80">
        <v>3.12</v>
      </c>
    </row>
    <row r="12" spans="1:14" x14ac:dyDescent="0.3">
      <c r="A12" s="57" t="s">
        <v>40</v>
      </c>
      <c r="B12" s="72">
        <v>-8.9600000000000009</v>
      </c>
      <c r="C12" s="72">
        <v>-11.28</v>
      </c>
      <c r="D12" s="72">
        <v>-10.4</v>
      </c>
      <c r="E12" s="72">
        <v>4.5999999999999996</v>
      </c>
      <c r="F12" s="72">
        <v>-4.4800000000000004</v>
      </c>
      <c r="G12" s="74">
        <v>-20.86</v>
      </c>
      <c r="H12" s="72">
        <v>-11.34</v>
      </c>
      <c r="I12" s="72">
        <v>13.7</v>
      </c>
      <c r="J12" s="72">
        <v>-2.91</v>
      </c>
      <c r="K12" s="72">
        <v>-14.13</v>
      </c>
      <c r="L12" s="79">
        <v>-13.2</v>
      </c>
      <c r="M12" s="79">
        <v>7.1</v>
      </c>
    </row>
    <row r="13" spans="1:14" x14ac:dyDescent="0.3">
      <c r="A13" s="57" t="s">
        <v>41</v>
      </c>
      <c r="B13" s="72">
        <v>-2.13</v>
      </c>
      <c r="C13" s="72">
        <v>-3.81</v>
      </c>
      <c r="D13" s="72">
        <v>-2.02</v>
      </c>
      <c r="E13" s="72">
        <v>-0.16</v>
      </c>
      <c r="F13" s="72">
        <v>-1.05</v>
      </c>
      <c r="G13" s="72">
        <v>-2.2000000000000002</v>
      </c>
      <c r="H13" s="72">
        <v>-1.1000000000000001</v>
      </c>
      <c r="I13" s="72">
        <v>1.4</v>
      </c>
      <c r="J13" s="72">
        <v>-0.2</v>
      </c>
      <c r="K13" s="73">
        <v>-1.3</v>
      </c>
      <c r="L13" s="79">
        <v>-1.3</v>
      </c>
      <c r="M13" s="79">
        <v>0.7</v>
      </c>
    </row>
    <row r="14" spans="1:14" s="14" customFormat="1" ht="37.5" x14ac:dyDescent="0.3">
      <c r="A14" s="91" t="s">
        <v>84</v>
      </c>
    </row>
    <row r="15" spans="1:14" s="14" customFormat="1" ht="99" customHeight="1" x14ac:dyDescent="0.3">
      <c r="A15" s="92" t="s">
        <v>245</v>
      </c>
      <c r="F15" s="2"/>
      <c r="G15" s="2"/>
      <c r="H15" s="2"/>
      <c r="I15" s="15"/>
      <c r="J15" s="2"/>
      <c r="K15" s="2"/>
      <c r="L15" s="2"/>
      <c r="M15" s="2"/>
    </row>
    <row r="16" spans="1:14" x14ac:dyDescent="0.3">
      <c r="A16" s="92"/>
    </row>
    <row r="19" spans="2:13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8585-56D2-4552-ADC0-91F097FD5F61}">
  <dimension ref="A1:Q30"/>
  <sheetViews>
    <sheetView showGridLines="0" zoomScaleNormal="100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20" sqref="A20"/>
    </sheetView>
  </sheetViews>
  <sheetFormatPr defaultColWidth="9.140625" defaultRowHeight="18.75" x14ac:dyDescent="0.3"/>
  <cols>
    <col min="1" max="1" width="80.7109375" style="2" bestFit="1" customWidth="1"/>
    <col min="2" max="2" width="14.28515625" style="2" bestFit="1" customWidth="1"/>
    <col min="3" max="4" width="15.5703125" style="2" bestFit="1" customWidth="1"/>
    <col min="5" max="11" width="15.7109375" style="2" bestFit="1" customWidth="1"/>
    <col min="12" max="12" width="15" style="2" bestFit="1" customWidth="1"/>
    <col min="13" max="13" width="18.85546875" style="2" bestFit="1" customWidth="1"/>
    <col min="14" max="14" width="19.5703125" style="2" bestFit="1" customWidth="1"/>
    <col min="15" max="17" width="13.85546875" style="2" bestFit="1" customWidth="1"/>
    <col min="18" max="16384" width="9.140625" style="2"/>
  </cols>
  <sheetData>
    <row r="1" spans="1:15" ht="19.5" thickBot="1" x14ac:dyDescent="0.35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9.5" thickTop="1" x14ac:dyDescent="0.3">
      <c r="A2" s="85" t="s">
        <v>43</v>
      </c>
      <c r="B2" s="86" t="s">
        <v>44</v>
      </c>
      <c r="C2" s="86" t="s">
        <v>45</v>
      </c>
      <c r="D2" s="86" t="s">
        <v>46</v>
      </c>
      <c r="E2" s="86" t="s">
        <v>47</v>
      </c>
      <c r="F2" s="86" t="s">
        <v>48</v>
      </c>
      <c r="G2" s="86" t="s">
        <v>49</v>
      </c>
      <c r="H2" s="86" t="s">
        <v>50</v>
      </c>
      <c r="I2" s="86" t="s">
        <v>51</v>
      </c>
      <c r="J2" s="86" t="s">
        <v>52</v>
      </c>
      <c r="K2" s="86" t="s">
        <v>53</v>
      </c>
      <c r="L2" s="86" t="s">
        <v>54</v>
      </c>
      <c r="M2" s="86" t="s">
        <v>55</v>
      </c>
      <c r="N2" s="86" t="s">
        <v>56</v>
      </c>
      <c r="O2" s="86" t="s">
        <v>240</v>
      </c>
    </row>
    <row r="3" spans="1:15" x14ac:dyDescent="0.3">
      <c r="A3" s="3" t="s">
        <v>225</v>
      </c>
      <c r="B3" s="10" t="s">
        <v>61</v>
      </c>
      <c r="C3" s="10" t="s">
        <v>63</v>
      </c>
      <c r="D3" s="10" t="s">
        <v>72</v>
      </c>
      <c r="E3" s="10" t="s">
        <v>73</v>
      </c>
      <c r="F3" s="10" t="s">
        <v>74</v>
      </c>
      <c r="G3" s="10" t="s">
        <v>75</v>
      </c>
      <c r="H3" s="10" t="s">
        <v>76</v>
      </c>
      <c r="I3" s="10" t="s">
        <v>77</v>
      </c>
      <c r="J3" s="10" t="s">
        <v>78</v>
      </c>
      <c r="K3" s="10" t="s">
        <v>79</v>
      </c>
      <c r="L3" s="10" t="s">
        <v>80</v>
      </c>
      <c r="M3" s="10" t="s">
        <v>233</v>
      </c>
      <c r="N3" s="10" t="s">
        <v>234</v>
      </c>
      <c r="O3" s="10" t="s">
        <v>273</v>
      </c>
    </row>
    <row r="4" spans="1:15" x14ac:dyDescent="0.3">
      <c r="A4" s="59" t="s">
        <v>226</v>
      </c>
      <c r="B4" s="67" t="s">
        <v>128</v>
      </c>
      <c r="C4" s="67" t="s">
        <v>129</v>
      </c>
      <c r="D4" s="67" t="s">
        <v>130</v>
      </c>
      <c r="E4" s="67" t="s">
        <v>131</v>
      </c>
      <c r="F4" s="67" t="s">
        <v>132</v>
      </c>
      <c r="G4" s="67" t="s">
        <v>133</v>
      </c>
      <c r="H4" s="67" t="s">
        <v>134</v>
      </c>
      <c r="I4" s="67" t="s">
        <v>135</v>
      </c>
      <c r="J4" s="67" t="s">
        <v>136</v>
      </c>
      <c r="K4" s="67" t="s">
        <v>137</v>
      </c>
      <c r="L4" s="67" t="s">
        <v>138</v>
      </c>
      <c r="M4" s="67" t="s">
        <v>232</v>
      </c>
      <c r="N4" s="67" t="s">
        <v>235</v>
      </c>
      <c r="O4" s="67" t="s">
        <v>269</v>
      </c>
    </row>
    <row r="5" spans="1:15" s="56" customFormat="1" x14ac:dyDescent="0.3">
      <c r="A5" s="64" t="s">
        <v>227</v>
      </c>
      <c r="B5" s="67" t="s">
        <v>102</v>
      </c>
      <c r="C5" s="67" t="s">
        <v>62</v>
      </c>
      <c r="D5" s="67" t="s">
        <v>64</v>
      </c>
      <c r="E5" s="67" t="s">
        <v>65</v>
      </c>
      <c r="F5" s="67" t="s">
        <v>66</v>
      </c>
      <c r="G5" s="67" t="s">
        <v>67</v>
      </c>
      <c r="H5" s="67" t="s">
        <v>68</v>
      </c>
      <c r="I5" s="67" t="s">
        <v>69</v>
      </c>
      <c r="J5" s="67" t="s">
        <v>103</v>
      </c>
      <c r="K5" s="67" t="s">
        <v>70</v>
      </c>
      <c r="L5" s="67" t="s">
        <v>71</v>
      </c>
      <c r="M5" s="67" t="s">
        <v>270</v>
      </c>
      <c r="N5" s="67" t="s">
        <v>236</v>
      </c>
      <c r="O5" s="67" t="s">
        <v>271</v>
      </c>
    </row>
    <row r="6" spans="1:15" x14ac:dyDescent="0.3">
      <c r="A6" s="59" t="s">
        <v>170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x14ac:dyDescent="0.3">
      <c r="A7" s="59" t="s">
        <v>89</v>
      </c>
      <c r="B7" s="67" t="s">
        <v>104</v>
      </c>
      <c r="C7" s="67" t="s">
        <v>105</v>
      </c>
      <c r="D7" s="67" t="s">
        <v>106</v>
      </c>
      <c r="E7" s="67" t="s">
        <v>107</v>
      </c>
      <c r="F7" s="67" t="s">
        <v>108</v>
      </c>
      <c r="G7" s="67" t="s">
        <v>109</v>
      </c>
      <c r="H7" s="67" t="s">
        <v>110</v>
      </c>
      <c r="I7" s="67" t="s">
        <v>111</v>
      </c>
      <c r="J7" s="67" t="s">
        <v>112</v>
      </c>
      <c r="K7" s="67" t="s">
        <v>113</v>
      </c>
      <c r="L7" s="67" t="s">
        <v>114</v>
      </c>
      <c r="M7" s="67" t="s">
        <v>115</v>
      </c>
      <c r="N7" s="76" t="s">
        <v>244</v>
      </c>
      <c r="O7" s="67"/>
    </row>
    <row r="8" spans="1:15" x14ac:dyDescent="0.3">
      <c r="A8" s="59" t="s">
        <v>90</v>
      </c>
      <c r="B8" s="67" t="s">
        <v>116</v>
      </c>
      <c r="C8" s="67" t="s">
        <v>117</v>
      </c>
      <c r="D8" s="67" t="s">
        <v>118</v>
      </c>
      <c r="E8" s="67" t="s">
        <v>119</v>
      </c>
      <c r="F8" s="67" t="s">
        <v>120</v>
      </c>
      <c r="G8" s="67" t="s">
        <v>121</v>
      </c>
      <c r="H8" s="67" t="s">
        <v>122</v>
      </c>
      <c r="I8" s="67" t="s">
        <v>123</v>
      </c>
      <c r="J8" s="67" t="s">
        <v>124</v>
      </c>
      <c r="K8" s="67" t="s">
        <v>125</v>
      </c>
      <c r="L8" s="67" t="s">
        <v>126</v>
      </c>
      <c r="M8" s="67" t="s">
        <v>127</v>
      </c>
      <c r="N8" s="76" t="s">
        <v>243</v>
      </c>
      <c r="O8" s="67"/>
    </row>
    <row r="9" spans="1:15" x14ac:dyDescent="0.3">
      <c r="A9" s="59" t="s">
        <v>231</v>
      </c>
      <c r="B9" s="67" t="s">
        <v>91</v>
      </c>
      <c r="C9" s="67" t="s">
        <v>92</v>
      </c>
      <c r="D9" s="67" t="s">
        <v>93</v>
      </c>
      <c r="E9" s="67" t="s">
        <v>94</v>
      </c>
      <c r="F9" s="67" t="s">
        <v>95</v>
      </c>
      <c r="G9" s="67" t="s">
        <v>101</v>
      </c>
      <c r="H9" s="67" t="s">
        <v>96</v>
      </c>
      <c r="I9" s="67" t="s">
        <v>97</v>
      </c>
      <c r="J9" s="67" t="s">
        <v>98</v>
      </c>
      <c r="K9" s="67" t="s">
        <v>99</v>
      </c>
      <c r="L9" s="67" t="s">
        <v>100</v>
      </c>
      <c r="M9" s="67" t="s">
        <v>229</v>
      </c>
      <c r="N9" s="67" t="s">
        <v>230</v>
      </c>
      <c r="O9" s="67" t="s">
        <v>272</v>
      </c>
    </row>
    <row r="10" spans="1:15" x14ac:dyDescent="0.3">
      <c r="A10" s="59" t="s">
        <v>88</v>
      </c>
      <c r="B10" s="70"/>
      <c r="C10" s="70"/>
      <c r="D10" s="70">
        <v>5.97</v>
      </c>
      <c r="E10" s="70">
        <v>4.91</v>
      </c>
      <c r="F10" s="70">
        <v>4.54</v>
      </c>
      <c r="G10" s="70">
        <v>3.58</v>
      </c>
      <c r="H10" s="70">
        <v>3.43</v>
      </c>
      <c r="I10" s="70">
        <v>4.76</v>
      </c>
      <c r="J10" s="70">
        <v>6.18</v>
      </c>
      <c r="K10" s="70">
        <v>5.51</v>
      </c>
      <c r="L10" s="70">
        <v>6.66</v>
      </c>
      <c r="M10" s="70">
        <v>5.36</v>
      </c>
      <c r="N10" s="70">
        <v>4.62</v>
      </c>
      <c r="O10" s="70">
        <v>2.06</v>
      </c>
    </row>
    <row r="11" spans="1:15" x14ac:dyDescent="0.3">
      <c r="A11" s="77" t="s">
        <v>87</v>
      </c>
      <c r="B11" s="80"/>
      <c r="C11" s="80"/>
      <c r="D11" s="80">
        <v>3.3303330333033232</v>
      </c>
      <c r="E11" s="80">
        <v>-3.9198606271776959</v>
      </c>
      <c r="F11" s="80">
        <v>0</v>
      </c>
      <c r="G11" s="80">
        <v>3.4451495920217567</v>
      </c>
      <c r="H11" s="80">
        <v>4.2068361086766037</v>
      </c>
      <c r="I11" s="80">
        <v>1.9343986543313596</v>
      </c>
      <c r="J11" s="80">
        <v>0.49504950495049549</v>
      </c>
      <c r="K11" s="80">
        <v>10.837438423645329</v>
      </c>
      <c r="L11" s="80">
        <v>12.074074074074082</v>
      </c>
      <c r="M11" s="80">
        <v>0</v>
      </c>
      <c r="N11" s="80">
        <v>1.71</v>
      </c>
      <c r="O11" s="80">
        <v>0.4</v>
      </c>
    </row>
    <row r="12" spans="1:15" x14ac:dyDescent="0.3">
      <c r="A12" s="57" t="s">
        <v>57</v>
      </c>
      <c r="B12" s="72">
        <v>3.3</v>
      </c>
      <c r="C12" s="72">
        <v>3.3</v>
      </c>
      <c r="D12" s="72">
        <v>4</v>
      </c>
      <c r="E12" s="72">
        <v>3.3</v>
      </c>
      <c r="F12" s="72">
        <v>4.5999999999999996</v>
      </c>
      <c r="G12" s="72">
        <v>4.4000000000000004</v>
      </c>
      <c r="H12" s="72">
        <v>3.8</v>
      </c>
      <c r="I12" s="72">
        <v>-0.8</v>
      </c>
      <c r="J12" s="72">
        <v>-8.4</v>
      </c>
      <c r="K12" s="72">
        <v>11.4</v>
      </c>
      <c r="L12" s="72">
        <v>5.2</v>
      </c>
      <c r="M12" s="72">
        <v>6.7</v>
      </c>
      <c r="N12" s="72">
        <v>6.4</v>
      </c>
      <c r="O12" s="72">
        <v>4.3</v>
      </c>
    </row>
    <row r="13" spans="1:15" x14ac:dyDescent="0.3">
      <c r="A13" s="57" t="s">
        <v>171</v>
      </c>
      <c r="B13" s="72">
        <v>4.9000000000000004</v>
      </c>
      <c r="C13" s="72">
        <v>5.03</v>
      </c>
      <c r="D13" s="72">
        <v>5.1100000000000003</v>
      </c>
      <c r="E13" s="72">
        <v>5.33</v>
      </c>
      <c r="F13" s="72">
        <v>5.36</v>
      </c>
      <c r="G13" s="72">
        <v>5.91</v>
      </c>
      <c r="H13" s="72">
        <v>6.49</v>
      </c>
      <c r="I13" s="72">
        <v>9.34</v>
      </c>
      <c r="J13" s="72">
        <v>18.18</v>
      </c>
      <c r="K13" s="72">
        <v>15.85</v>
      </c>
      <c r="L13" s="72">
        <v>17.38</v>
      </c>
      <c r="M13" s="72">
        <v>17.350000000000001</v>
      </c>
      <c r="N13" s="72">
        <v>15.8</v>
      </c>
      <c r="O13" s="72">
        <v>15.19</v>
      </c>
    </row>
    <row r="14" spans="1:15" x14ac:dyDescent="0.3">
      <c r="A14" s="57" t="s">
        <v>58</v>
      </c>
      <c r="B14" s="72">
        <v>-88.16</v>
      </c>
      <c r="C14" s="72">
        <v>-32.4</v>
      </c>
      <c r="D14" s="72">
        <v>-26.86</v>
      </c>
      <c r="E14" s="72">
        <v>-22.15</v>
      </c>
      <c r="F14" s="72">
        <v>-14.42</v>
      </c>
      <c r="G14" s="72">
        <v>-48.72</v>
      </c>
      <c r="H14" s="72">
        <v>-57.26</v>
      </c>
      <c r="I14" s="72">
        <v>-24.66</v>
      </c>
      <c r="J14" s="72">
        <v>23.91</v>
      </c>
      <c r="K14" s="72">
        <v>-38.770000000000003</v>
      </c>
      <c r="L14" s="72">
        <v>-67.06</v>
      </c>
      <c r="M14" s="72">
        <v>-26.12</v>
      </c>
      <c r="N14" s="74">
        <v>-22.9</v>
      </c>
      <c r="O14" s="74">
        <v>-25.2</v>
      </c>
    </row>
    <row r="15" spans="1:15" x14ac:dyDescent="0.3">
      <c r="A15" s="57" t="s">
        <v>41</v>
      </c>
      <c r="B15" s="72">
        <v>-4.82</v>
      </c>
      <c r="C15" s="72">
        <v>-1.74</v>
      </c>
      <c r="D15" s="72">
        <v>-1.32</v>
      </c>
      <c r="E15" s="72">
        <v>-1.05</v>
      </c>
      <c r="F15" s="72">
        <v>-0.63</v>
      </c>
      <c r="G15" s="72">
        <v>-1.84</v>
      </c>
      <c r="H15" s="72">
        <v>-2.12</v>
      </c>
      <c r="I15" s="72">
        <v>-0.87</v>
      </c>
      <c r="J15" s="72">
        <v>0.89</v>
      </c>
      <c r="K15" s="72">
        <v>-1.22</v>
      </c>
      <c r="L15" s="72">
        <v>-2</v>
      </c>
      <c r="M15" s="72">
        <v>-0.72</v>
      </c>
      <c r="N15" s="72">
        <v>-0.6</v>
      </c>
      <c r="O15" s="72">
        <v>-0.6</v>
      </c>
    </row>
    <row r="16" spans="1:15" x14ac:dyDescent="0.3">
      <c r="A16" s="57" t="s">
        <v>59</v>
      </c>
      <c r="B16" s="72">
        <v>14.2</v>
      </c>
      <c r="C16" s="72">
        <v>14.1</v>
      </c>
      <c r="D16" s="72">
        <v>10.7</v>
      </c>
      <c r="E16" s="72">
        <v>9.3000000000000007</v>
      </c>
      <c r="F16" s="72">
        <v>11.3</v>
      </c>
      <c r="G16" s="72">
        <v>6.2</v>
      </c>
      <c r="H16" s="72">
        <v>10</v>
      </c>
      <c r="I16" s="72">
        <v>7.9</v>
      </c>
      <c r="J16" s="72">
        <v>11.4</v>
      </c>
      <c r="K16" s="72">
        <v>8.9</v>
      </c>
      <c r="L16" s="72">
        <v>9.6</v>
      </c>
      <c r="M16" s="72">
        <v>12.9</v>
      </c>
      <c r="N16" s="72">
        <v>10.1</v>
      </c>
      <c r="O16" s="72">
        <v>13.5</v>
      </c>
    </row>
    <row r="17" spans="1:17" x14ac:dyDescent="0.3">
      <c r="A17" s="57" t="s">
        <v>242</v>
      </c>
      <c r="B17" s="72">
        <v>14.1</v>
      </c>
      <c r="C17" s="72">
        <v>13.9</v>
      </c>
      <c r="D17" s="72">
        <v>9</v>
      </c>
      <c r="E17" s="72">
        <v>10.9</v>
      </c>
      <c r="F17" s="72">
        <v>4.5</v>
      </c>
      <c r="G17" s="72">
        <v>10</v>
      </c>
      <c r="H17" s="72">
        <v>13.3</v>
      </c>
      <c r="I17" s="72">
        <v>6.1</v>
      </c>
      <c r="J17" s="72">
        <v>5.6</v>
      </c>
      <c r="K17" s="72">
        <v>9.6</v>
      </c>
      <c r="L17" s="72">
        <v>15</v>
      </c>
      <c r="M17" s="72">
        <v>16.3</v>
      </c>
      <c r="N17" s="72">
        <v>11</v>
      </c>
      <c r="O17" s="72">
        <v>16.100000000000001</v>
      </c>
    </row>
    <row r="18" spans="1:17" ht="37.5" x14ac:dyDescent="0.3">
      <c r="A18" s="93" t="s">
        <v>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"/>
    </row>
    <row r="19" spans="1:17" ht="134.25" customHeight="1" x14ac:dyDescent="0.3">
      <c r="A19" s="93" t="s">
        <v>275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"/>
    </row>
    <row r="20" spans="1:17" x14ac:dyDescent="0.3">
      <c r="A20" s="9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"/>
    </row>
    <row r="21" spans="1:17" x14ac:dyDescent="0.3">
      <c r="A21" s="3"/>
      <c r="B21" s="9"/>
      <c r="C21" s="9"/>
      <c r="D21" s="9"/>
      <c r="E21" s="9"/>
      <c r="F21" s="5"/>
      <c r="G21" s="5"/>
      <c r="H21" s="99"/>
      <c r="I21" s="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5"/>
      <c r="O22" s="1"/>
    </row>
    <row r="24" spans="1:17" x14ac:dyDescent="0.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7" x14ac:dyDescent="0.3">
      <c r="A25" s="3"/>
    </row>
    <row r="26" spans="1:17" x14ac:dyDescent="0.3">
      <c r="A26" s="3"/>
      <c r="B26" s="17"/>
      <c r="J26" s="16"/>
    </row>
    <row r="27" spans="1:17" x14ac:dyDescent="0.3">
      <c r="A27" s="3"/>
    </row>
    <row r="29" spans="1:17" x14ac:dyDescent="0.3">
      <c r="B29" s="15"/>
      <c r="C29" s="15"/>
      <c r="D29" s="15"/>
      <c r="E29" s="15"/>
      <c r="F29" s="15"/>
      <c r="G29" s="15"/>
      <c r="H29" s="15"/>
      <c r="I29" s="15"/>
      <c r="J29" s="15"/>
    </row>
    <row r="30" spans="1:17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C735-EF9E-4844-A353-766A3F2899CA}">
  <dimension ref="A2:J15"/>
  <sheetViews>
    <sheetView showGridLines="0"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9.140625" defaultRowHeight="18.75" x14ac:dyDescent="0.3"/>
  <cols>
    <col min="1" max="1" width="50.42578125" style="2" customWidth="1"/>
    <col min="2" max="2" width="14" style="2" bestFit="1" customWidth="1"/>
    <col min="3" max="3" width="16" style="2" customWidth="1"/>
    <col min="4" max="4" width="10.42578125" style="2" bestFit="1" customWidth="1"/>
    <col min="5" max="8" width="13.85546875" style="2" bestFit="1" customWidth="1"/>
    <col min="9" max="10" width="11.140625" style="34" customWidth="1"/>
    <col min="11" max="11" width="12.85546875" style="34" bestFit="1" customWidth="1"/>
    <col min="12" max="16384" width="9.140625" style="34"/>
  </cols>
  <sheetData>
    <row r="2" spans="1:10" ht="19.5" thickBot="1" x14ac:dyDescent="0.35">
      <c r="A2" s="28" t="s">
        <v>157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9.5" thickTop="1" x14ac:dyDescent="0.3">
      <c r="A3" s="85" t="s">
        <v>158</v>
      </c>
      <c r="B3" s="87">
        <v>45352</v>
      </c>
      <c r="C3" s="87">
        <v>45444</v>
      </c>
      <c r="D3" s="87">
        <v>45536</v>
      </c>
      <c r="E3" s="87">
        <v>45627</v>
      </c>
      <c r="F3" s="87">
        <v>45717</v>
      </c>
      <c r="G3" s="87">
        <v>45809</v>
      </c>
      <c r="H3" s="87">
        <v>45901</v>
      </c>
      <c r="I3" s="87">
        <v>45992</v>
      </c>
      <c r="J3" s="87">
        <v>46082</v>
      </c>
    </row>
    <row r="4" spans="1:10" x14ac:dyDescent="0.3">
      <c r="A4" s="2" t="s">
        <v>172</v>
      </c>
      <c r="B4" s="22">
        <v>206.11759000000001</v>
      </c>
      <c r="C4" s="22">
        <v>207.68523999999999</v>
      </c>
      <c r="D4" s="22">
        <v>214.75901999999999</v>
      </c>
      <c r="E4" s="22">
        <v>217.65595999999999</v>
      </c>
      <c r="F4" s="22">
        <v>227.61424</v>
      </c>
      <c r="G4" s="22">
        <v>230.38317000000001</v>
      </c>
      <c r="H4" s="22">
        <v>235.73149000000001</v>
      </c>
      <c r="I4" s="22">
        <v>239.8</v>
      </c>
      <c r="J4" s="22">
        <v>253.31</v>
      </c>
    </row>
    <row r="5" spans="1:10" x14ac:dyDescent="0.3">
      <c r="A5" s="54" t="s">
        <v>173</v>
      </c>
      <c r="B5" s="55">
        <v>164.34164000000001</v>
      </c>
      <c r="C5" s="55">
        <v>166.95867000000001</v>
      </c>
      <c r="D5" s="55">
        <v>171.51748000000001</v>
      </c>
      <c r="E5" s="55">
        <v>176.78328999999999</v>
      </c>
      <c r="F5" s="55">
        <v>182.51390000000001</v>
      </c>
      <c r="G5" s="55">
        <v>183.40441000000001</v>
      </c>
      <c r="H5" s="55">
        <v>189.80517</v>
      </c>
      <c r="I5" s="55">
        <v>198.32</v>
      </c>
      <c r="J5" s="55">
        <v>208.36</v>
      </c>
    </row>
    <row r="6" spans="1:10" x14ac:dyDescent="0.3">
      <c r="A6" s="54" t="s">
        <v>141</v>
      </c>
      <c r="B6" s="55">
        <v>2.8</v>
      </c>
      <c r="C6" s="55"/>
      <c r="D6" s="55">
        <v>2.6</v>
      </c>
      <c r="E6" s="55"/>
      <c r="F6" s="55">
        <v>2.2999999999999998</v>
      </c>
      <c r="G6" s="55"/>
      <c r="H6" s="55">
        <v>2.2000000000000002</v>
      </c>
      <c r="I6" s="55"/>
      <c r="J6" s="55">
        <v>1.8</v>
      </c>
    </row>
    <row r="7" spans="1:10" x14ac:dyDescent="0.3">
      <c r="A7" s="54" t="s">
        <v>142</v>
      </c>
      <c r="B7" s="55">
        <v>1.3</v>
      </c>
      <c r="C7" s="55"/>
      <c r="D7" s="55">
        <v>1.4</v>
      </c>
      <c r="E7" s="55"/>
      <c r="F7" s="55">
        <v>1.4</v>
      </c>
      <c r="G7" s="55"/>
      <c r="H7" s="55">
        <v>1.3</v>
      </c>
      <c r="I7" s="55"/>
      <c r="J7" s="55">
        <v>1.3</v>
      </c>
    </row>
    <row r="8" spans="1:10" x14ac:dyDescent="0.3">
      <c r="A8" s="54" t="s">
        <v>143</v>
      </c>
      <c r="B8" s="55">
        <v>13.7</v>
      </c>
      <c r="C8" s="55"/>
      <c r="D8" s="55">
        <v>14.1</v>
      </c>
      <c r="E8" s="55"/>
      <c r="F8" s="55">
        <v>13.5</v>
      </c>
      <c r="G8" s="55"/>
      <c r="H8" s="55">
        <v>12.5</v>
      </c>
      <c r="I8" s="55"/>
      <c r="J8" s="55">
        <v>12.6</v>
      </c>
    </row>
    <row r="9" spans="1:10" x14ac:dyDescent="0.3">
      <c r="A9" s="24" t="s">
        <v>144</v>
      </c>
      <c r="B9" s="82">
        <v>16.8</v>
      </c>
      <c r="C9" s="82"/>
      <c r="D9" s="82">
        <v>16.7</v>
      </c>
      <c r="E9" s="82"/>
      <c r="F9" s="82">
        <v>17.399999999999999</v>
      </c>
      <c r="G9" s="82"/>
      <c r="H9" s="82">
        <v>17.2</v>
      </c>
      <c r="I9" s="82"/>
      <c r="J9" s="82">
        <v>17.7</v>
      </c>
    </row>
    <row r="10" spans="1:10" x14ac:dyDescent="0.3">
      <c r="A10" s="62" t="s">
        <v>145</v>
      </c>
      <c r="B10" s="81">
        <v>130.1</v>
      </c>
      <c r="C10" s="81"/>
      <c r="D10" s="81">
        <v>128.5</v>
      </c>
      <c r="E10" s="81"/>
      <c r="F10" s="81">
        <v>132.5</v>
      </c>
      <c r="G10" s="81"/>
      <c r="H10" s="81">
        <v>131.69999999999999</v>
      </c>
      <c r="I10" s="81"/>
      <c r="J10" s="81">
        <v>124.2</v>
      </c>
    </row>
    <row r="11" spans="1:10" x14ac:dyDescent="0.3">
      <c r="A11" s="62" t="s">
        <v>146</v>
      </c>
      <c r="B11" s="81">
        <v>76.3</v>
      </c>
      <c r="C11" s="81"/>
      <c r="D11" s="81">
        <v>77</v>
      </c>
      <c r="E11" s="81"/>
      <c r="F11" s="81">
        <v>76.3</v>
      </c>
      <c r="G11" s="81"/>
      <c r="H11" s="81">
        <v>76</v>
      </c>
      <c r="I11" s="81"/>
      <c r="J11" s="81">
        <v>75.599999999999994</v>
      </c>
    </row>
    <row r="12" spans="1:10" x14ac:dyDescent="0.3">
      <c r="A12" s="62" t="s">
        <v>147</v>
      </c>
      <c r="B12" s="81">
        <v>3.6</v>
      </c>
      <c r="C12" s="81"/>
      <c r="D12" s="81">
        <v>3.5</v>
      </c>
      <c r="E12" s="81"/>
      <c r="F12" s="81">
        <v>3.5</v>
      </c>
      <c r="G12" s="81"/>
      <c r="H12" s="81">
        <v>3.3</v>
      </c>
      <c r="I12" s="81"/>
      <c r="J12" s="81">
        <v>3.3</v>
      </c>
    </row>
    <row r="13" spans="1:10" x14ac:dyDescent="0.3">
      <c r="A13" s="62" t="s">
        <v>148</v>
      </c>
      <c r="B13" s="81">
        <v>5.4</v>
      </c>
      <c r="C13" s="81"/>
      <c r="D13" s="81">
        <v>5.66</v>
      </c>
      <c r="E13" s="81"/>
      <c r="F13" s="81">
        <v>5.7</v>
      </c>
      <c r="G13" s="81"/>
      <c r="H13" s="81">
        <v>5.6</v>
      </c>
      <c r="I13" s="81"/>
      <c r="J13" s="81">
        <v>5.4</v>
      </c>
    </row>
    <row r="14" spans="1:10" x14ac:dyDescent="0.3">
      <c r="A14" s="92" t="s">
        <v>159</v>
      </c>
      <c r="B14" s="21"/>
      <c r="C14" s="12"/>
      <c r="D14" s="11"/>
      <c r="E14" s="11"/>
      <c r="F14" s="11"/>
      <c r="G14" s="11"/>
      <c r="H14" s="11"/>
    </row>
    <row r="15" spans="1:10" x14ac:dyDescent="0.3">
      <c r="A15" s="14"/>
      <c r="C15" s="12"/>
      <c r="D15" s="11"/>
      <c r="E15" s="11"/>
      <c r="F15" s="23"/>
      <c r="G15" s="11"/>
      <c r="H15" s="11"/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376A-596E-44BB-965F-A1B4A428FF33}">
  <dimension ref="A1:J16"/>
  <sheetViews>
    <sheetView showGridLines="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F13" sqref="F13"/>
    </sheetView>
  </sheetViews>
  <sheetFormatPr defaultRowHeight="18.75" x14ac:dyDescent="0.3"/>
  <cols>
    <col min="1" max="1" width="67" style="2" bestFit="1" customWidth="1"/>
    <col min="2" max="8" width="13.42578125" style="2" customWidth="1"/>
    <col min="9" max="9" width="14.7109375" customWidth="1"/>
    <col min="10" max="10" width="16" customWidth="1"/>
  </cols>
  <sheetData>
    <row r="1" spans="1:10" x14ac:dyDescent="0.3">
      <c r="J1" s="34"/>
    </row>
    <row r="2" spans="1:10" ht="19.5" thickBot="1" x14ac:dyDescent="0.35">
      <c r="A2" s="25" t="s">
        <v>160</v>
      </c>
      <c r="B2" s="26"/>
      <c r="C2" s="26"/>
      <c r="D2" s="26"/>
      <c r="E2" s="26"/>
      <c r="F2" s="26"/>
      <c r="G2" s="26"/>
      <c r="H2" s="26"/>
      <c r="I2" s="27"/>
      <c r="J2" s="26"/>
    </row>
    <row r="3" spans="1:10" ht="19.5" thickTop="1" x14ac:dyDescent="0.3">
      <c r="A3" s="85" t="s">
        <v>158</v>
      </c>
      <c r="B3" s="87">
        <v>45352</v>
      </c>
      <c r="C3" s="87">
        <v>45444</v>
      </c>
      <c r="D3" s="87">
        <v>45536</v>
      </c>
      <c r="E3" s="87">
        <v>45627</v>
      </c>
      <c r="F3" s="87">
        <v>45717</v>
      </c>
      <c r="G3" s="87">
        <v>45809</v>
      </c>
      <c r="H3" s="87">
        <v>45901</v>
      </c>
      <c r="I3" s="87">
        <v>45992</v>
      </c>
      <c r="J3" s="87">
        <v>46082</v>
      </c>
    </row>
    <row r="4" spans="1:10" x14ac:dyDescent="0.3">
      <c r="A4" s="54" t="s">
        <v>172</v>
      </c>
      <c r="B4" s="55">
        <v>0.87182000000000004</v>
      </c>
      <c r="C4" s="55">
        <v>0.97289999999999999</v>
      </c>
      <c r="D4" s="55">
        <v>1.09693</v>
      </c>
      <c r="E4" s="55">
        <v>1.1226</v>
      </c>
      <c r="F4" s="55">
        <v>1.2426900000000001</v>
      </c>
      <c r="G4" s="55">
        <v>1.2769600000000001</v>
      </c>
      <c r="H4" s="55">
        <v>1.3250900000000001</v>
      </c>
      <c r="I4" s="55">
        <v>1.38</v>
      </c>
      <c r="J4" s="22">
        <v>1.52</v>
      </c>
    </row>
    <row r="5" spans="1:10" x14ac:dyDescent="0.3">
      <c r="A5" s="54" t="s">
        <v>173</v>
      </c>
      <c r="B5" s="55">
        <v>0.96489999999999998</v>
      </c>
      <c r="C5" s="55">
        <v>0.99792000000000003</v>
      </c>
      <c r="D5" s="55">
        <v>1.0503100000000001</v>
      </c>
      <c r="E5" s="55">
        <v>1.08921</v>
      </c>
      <c r="F5" s="55">
        <v>1.1570400000000001</v>
      </c>
      <c r="G5" s="55">
        <v>1.17624</v>
      </c>
      <c r="H5" s="55">
        <v>1.2287699999999999</v>
      </c>
      <c r="I5" s="55">
        <v>1.3</v>
      </c>
      <c r="J5" s="55">
        <v>1.4</v>
      </c>
    </row>
    <row r="6" spans="1:10" x14ac:dyDescent="0.3">
      <c r="A6" s="54" t="s">
        <v>141</v>
      </c>
      <c r="B6" s="55">
        <v>1.67</v>
      </c>
      <c r="C6" s="55">
        <v>1.78</v>
      </c>
      <c r="D6" s="55">
        <v>1.98</v>
      </c>
      <c r="E6" s="55">
        <v>2.31</v>
      </c>
      <c r="F6" s="55">
        <v>2.2799999999999998</v>
      </c>
      <c r="G6" s="55">
        <v>2.4700000000000002</v>
      </c>
      <c r="H6" s="55">
        <v>2.41</v>
      </c>
      <c r="I6" s="55">
        <v>2.2999999999999998</v>
      </c>
      <c r="J6" s="55">
        <v>2.0299999999999998</v>
      </c>
    </row>
    <row r="7" spans="1:10" x14ac:dyDescent="0.3">
      <c r="A7" s="54" t="s">
        <v>142</v>
      </c>
      <c r="B7" s="55">
        <v>1.6</v>
      </c>
      <c r="C7" s="55">
        <v>1.6</v>
      </c>
      <c r="D7" s="55">
        <v>1.7</v>
      </c>
      <c r="E7" s="55">
        <v>1.5</v>
      </c>
      <c r="F7" s="55">
        <v>1.5</v>
      </c>
      <c r="G7" s="55">
        <v>1.5</v>
      </c>
      <c r="H7" s="55">
        <v>1.4</v>
      </c>
      <c r="I7" s="55">
        <v>1.6</v>
      </c>
      <c r="J7" s="55">
        <v>1.8</v>
      </c>
    </row>
    <row r="8" spans="1:10" x14ac:dyDescent="0.3">
      <c r="A8" s="54" t="s">
        <v>143</v>
      </c>
      <c r="B8" s="55">
        <v>13.5</v>
      </c>
      <c r="C8" s="55">
        <v>13.2</v>
      </c>
      <c r="D8" s="55">
        <v>14.5</v>
      </c>
      <c r="E8" s="55">
        <v>13</v>
      </c>
      <c r="F8" s="55">
        <v>13.1</v>
      </c>
      <c r="G8" s="55">
        <v>13.3</v>
      </c>
      <c r="H8" s="55">
        <v>12.4</v>
      </c>
      <c r="I8" s="55">
        <v>14.3</v>
      </c>
      <c r="J8" s="55">
        <v>17</v>
      </c>
    </row>
    <row r="9" spans="1:10" x14ac:dyDescent="0.3">
      <c r="A9" s="24" t="s">
        <v>144</v>
      </c>
      <c r="B9" s="82">
        <v>20.100000000000001</v>
      </c>
      <c r="C9" s="82">
        <v>20.100000000000001</v>
      </c>
      <c r="D9" s="82">
        <v>18.5</v>
      </c>
      <c r="E9" s="82">
        <v>18</v>
      </c>
      <c r="F9" s="82">
        <v>20.100000000000001</v>
      </c>
      <c r="G9" s="82">
        <v>19.399999999999999</v>
      </c>
      <c r="H9" s="82">
        <v>18.8</v>
      </c>
      <c r="I9" s="82">
        <v>19</v>
      </c>
      <c r="J9" s="82">
        <v>18.7</v>
      </c>
    </row>
    <row r="10" spans="1:10" x14ac:dyDescent="0.3">
      <c r="A10" s="62" t="s">
        <v>145</v>
      </c>
      <c r="B10" s="81">
        <v>117</v>
      </c>
      <c r="C10" s="81">
        <v>117</v>
      </c>
      <c r="D10" s="81">
        <v>112</v>
      </c>
      <c r="E10" s="81">
        <v>115</v>
      </c>
      <c r="F10" s="81">
        <v>116</v>
      </c>
      <c r="G10" s="81">
        <v>123</v>
      </c>
      <c r="H10" s="81">
        <v>119</v>
      </c>
      <c r="I10" s="81">
        <v>118</v>
      </c>
      <c r="J10" s="81">
        <v>119</v>
      </c>
    </row>
    <row r="11" spans="1:10" x14ac:dyDescent="0.3">
      <c r="A11" s="62" t="s">
        <v>146</v>
      </c>
      <c r="B11" s="81">
        <v>85</v>
      </c>
      <c r="C11" s="81">
        <v>84</v>
      </c>
      <c r="D11" s="81">
        <v>82</v>
      </c>
      <c r="E11" s="81">
        <v>80</v>
      </c>
      <c r="F11" s="81">
        <v>84</v>
      </c>
      <c r="G11" s="81">
        <v>83</v>
      </c>
      <c r="H11" s="81">
        <v>84</v>
      </c>
      <c r="I11" s="81">
        <v>83</v>
      </c>
      <c r="J11" s="81">
        <v>85</v>
      </c>
    </row>
    <row r="12" spans="1:10" x14ac:dyDescent="0.3">
      <c r="A12" s="62" t="s">
        <v>147</v>
      </c>
      <c r="B12" s="81">
        <v>5.45</v>
      </c>
      <c r="C12" s="81">
        <v>6</v>
      </c>
      <c r="D12" s="81">
        <v>6.1</v>
      </c>
      <c r="E12" s="81">
        <v>5.9</v>
      </c>
      <c r="F12" s="81">
        <v>5.94</v>
      </c>
      <c r="G12" s="81">
        <v>5.4</v>
      </c>
      <c r="H12" s="81">
        <v>5.5</v>
      </c>
      <c r="I12" s="81">
        <v>5.7</v>
      </c>
      <c r="J12" s="81">
        <v>5.96</v>
      </c>
    </row>
    <row r="13" spans="1:10" x14ac:dyDescent="0.3">
      <c r="A13" s="62" t="s">
        <v>148</v>
      </c>
      <c r="B13" s="81">
        <v>7.1</v>
      </c>
      <c r="C13" s="81">
        <v>7.03</v>
      </c>
      <c r="D13" s="81">
        <v>7.04</v>
      </c>
      <c r="E13" s="81">
        <v>7.05</v>
      </c>
      <c r="F13" s="81">
        <v>7.07</v>
      </c>
      <c r="G13" s="81">
        <v>7.08</v>
      </c>
      <c r="H13" s="81">
        <v>6.83</v>
      </c>
      <c r="I13" s="81">
        <v>6.61</v>
      </c>
      <c r="J13" s="81">
        <v>6.49</v>
      </c>
    </row>
    <row r="14" spans="1:10" x14ac:dyDescent="0.3">
      <c r="A14" s="14"/>
      <c r="B14" s="11"/>
      <c r="C14" s="11"/>
      <c r="D14" s="11"/>
    </row>
    <row r="15" spans="1:10" x14ac:dyDescent="0.3">
      <c r="A15" s="14"/>
      <c r="B15" s="11"/>
      <c r="C15" s="11"/>
      <c r="D15" s="11"/>
    </row>
    <row r="16" spans="1:10" x14ac:dyDescent="0.3">
      <c r="A16" s="14"/>
      <c r="B16" s="11"/>
      <c r="C16" s="11"/>
      <c r="D16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20d47c-dd9c-4ef1-af3d-81d22825100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4B89F181296A42800044670B76D3D4" ma:contentTypeVersion="9" ma:contentTypeDescription="Create a new document." ma:contentTypeScope="" ma:versionID="64e7dab4311d5bb5de2ff10c99f008ea">
  <xsd:schema xmlns:xsd="http://www.w3.org/2001/XMLSchema" xmlns:xs="http://www.w3.org/2001/XMLSchema" xmlns:p="http://schemas.microsoft.com/office/2006/metadata/properties" xmlns:ns3="2820d47c-dd9c-4ef1-af3d-81d228251001" targetNamespace="http://schemas.microsoft.com/office/2006/metadata/properties" ma:root="true" ma:fieldsID="2377f04e35ae531d49f694db26beb49e" ns3:_="">
    <xsd:import namespace="2820d47c-dd9c-4ef1-af3d-81d22825100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d47c-dd9c-4ef1-af3d-81d22825100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B0981-649E-4C32-8130-C7B6B7B850B1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820d47c-dd9c-4ef1-af3d-81d228251001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44F06-EB56-4237-9A34-24D1E036A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0d47c-dd9c-4ef1-af3d-81d228251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26BA47-14B0-4122-AE37-DE8916C991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</vt:lpstr>
      <vt:lpstr>Monthly</vt:lpstr>
      <vt:lpstr>Quarterly</vt:lpstr>
      <vt:lpstr>Annual</vt:lpstr>
      <vt:lpstr>Quarterly SCB Statistics</vt:lpstr>
      <vt:lpstr>Quarterly AUSFB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Nair Vani. Sivadasan</dc:creator>
  <cp:keywords/>
  <dc:description/>
  <cp:lastModifiedBy>Nair Vani. Sivadasan</cp:lastModifiedBy>
  <cp:revision/>
  <dcterms:created xsi:type="dcterms:W3CDTF">2025-11-27T06:05:02Z</dcterms:created>
  <dcterms:modified xsi:type="dcterms:W3CDTF">2026-07-02T05:50:18Z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0x010100594B89F181296A42800044670B76D3D4</vt:lpwstr>
  </property>
</Properties>
</file>